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490" windowHeight="7515" firstSheet="1" activeTab="6"/>
  </bookViews>
  <sheets>
    <sheet name="COORDINACIÓN ZONAL" sheetId="4" r:id="rId1"/>
    <sheet name="DD PORTOVIEJO" sheetId="7" r:id="rId2"/>
    <sheet name="DD MANTA" sheetId="2" r:id="rId3"/>
    <sheet name="DD CHONE" sheetId="1" r:id="rId4"/>
    <sheet name="DD JAMA" sheetId="5" r:id="rId5"/>
    <sheet name="DD STO. DOMINGO" sheetId="3" r:id="rId6"/>
    <sheet name="CONSOLIDADO DE ÍNFIMA CUANTÍA" sheetId="6" r:id="rId7"/>
  </sheets>
  <calcPr calcId="145621"/>
</workbook>
</file>

<file path=xl/calcChain.xml><?xml version="1.0" encoding="utf-8"?>
<calcChain xmlns="http://schemas.openxmlformats.org/spreadsheetml/2006/main">
  <c r="J135" i="6" l="1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4" i="6"/>
  <c r="J93" i="6"/>
  <c r="J92" i="6"/>
  <c r="J91" i="6"/>
  <c r="J90" i="6"/>
  <c r="J89" i="6"/>
  <c r="J88" i="6"/>
  <c r="J87" i="6"/>
  <c r="J11" i="2"/>
  <c r="J10" i="2"/>
  <c r="J9" i="2"/>
  <c r="J8" i="2"/>
  <c r="J7" i="2"/>
  <c r="J6" i="2"/>
  <c r="J5" i="2"/>
  <c r="J4" i="2"/>
  <c r="J3" i="2"/>
  <c r="J6" i="7" l="1"/>
  <c r="J4" i="7"/>
  <c r="J39" i="5" l="1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40" i="5" s="1"/>
  <c r="J3" i="3" l="1"/>
  <c r="J83" i="6" l="1"/>
  <c r="J80" i="6"/>
  <c r="J4" i="3" l="1"/>
  <c r="J57" i="6" l="1"/>
  <c r="J56" i="6"/>
  <c r="J52" i="6"/>
  <c r="J45" i="6"/>
  <c r="J27" i="6" l="1"/>
  <c r="J19" i="6"/>
  <c r="J5" i="1" l="1"/>
  <c r="J8" i="4" l="1"/>
</calcChain>
</file>

<file path=xl/sharedStrings.xml><?xml version="1.0" encoding="utf-8"?>
<sst xmlns="http://schemas.openxmlformats.org/spreadsheetml/2006/main" count="1290" uniqueCount="333">
  <si>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</si>
  <si>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</si>
  <si>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</si>
  <si>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</si>
  <si>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</si>
  <si>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</si>
  <si>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</si>
  <si>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</si>
  <si>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</si>
  <si>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</si>
  <si>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</si>
  <si>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</si>
  <si>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</si>
  <si>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ÍNFIMAS CUANTÍAS</t>
  </si>
  <si>
    <t>TOTAL ÍNFIMAS CUANTÍAS</t>
  </si>
  <si>
    <t>TOTAL DE ÍNFIMA CUANTÍAS</t>
  </si>
  <si>
    <t>001-001-1609</t>
  </si>
  <si>
    <t>SERVICIOS DE MANTENIMIENTO CORRECTIVO Y REPARACION DE VEHICULOS DE MOTOR</t>
  </si>
  <si>
    <t>BAYAS ORTIZ JOSUE ELIAS</t>
  </si>
  <si>
    <t>garantizar los diferentes recorridos con los funcionarios de las diferentes áreas de servicio de la Dirección Distrital 13D10 Jama-Pedernales y se pueda brindar un servicio de calidad a los usuarios</t>
  </si>
  <si>
    <t>Dirección Distrital 13D10 Jama-Pedernales requiere la contratación de Repuestos y Accesorios para los Vehículos durante el año 2018 a fin de suplir tal necesidad que coadyuve a brindar un servicio de calidad al usuario</t>
  </si>
  <si>
    <t>Otros Servicios</t>
  </si>
  <si>
    <t>LEONARDO ZAMBRANO RAMIREZ</t>
  </si>
  <si>
    <t>001-001-1608</t>
  </si>
  <si>
    <t>001-001-1611</t>
  </si>
  <si>
    <t>SERVICIOS COMERCIALES AL POR MENOR DE REPUESTOS DE VEHICULOS</t>
  </si>
  <si>
    <t>Mantener en buen estado los vehiculos de la institución</t>
  </si>
  <si>
    <t>Suplir tal necesidad que coadyuve a brindar un servicio de calidad</t>
  </si>
  <si>
    <t>Repuestos y Accesorios</t>
  </si>
  <si>
    <t>001-001-1825</t>
  </si>
  <si>
    <t>49113.00.1</t>
  </si>
  <si>
    <t>PARTES, PIEZAS, REPUESTOS Y ACCESORIOS PARA AUTOMOVILES</t>
  </si>
  <si>
    <t>BAQUE DELGADO XAVIER ABSALON</t>
  </si>
  <si>
    <t>ADQUISICION REPUESTOS PARA VEHICULOS INSTITUCIONALES</t>
  </si>
  <si>
    <t>PARA MANTENER LA OPERATIVIDAD DE LOS VEHICULOS INSTITUCIONALES</t>
  </si>
  <si>
    <t>Otros Bienes</t>
  </si>
  <si>
    <t xml:space="preserve">LENIN MOREIRA </t>
  </si>
  <si>
    <t>001-001-1824</t>
  </si>
  <si>
    <t>ADQUISICION DE REPUESTOS PARA VEHICULOS INSTITUCIONALES</t>
  </si>
  <si>
    <t>001-001-1823</t>
  </si>
  <si>
    <t>001-001-1822</t>
  </si>
  <si>
    <t>87141.00.1</t>
  </si>
  <si>
    <t>SERVICIOS DE MANTENIMIENTO Y REPARACION DE VEHICULOS DE MOTOR. ESTOS SERVICIOS PUEDEN INCLUIR LA REVISION DEL MOTOR</t>
  </si>
  <si>
    <t>MANTENIMIENTO Y REPARACION DE LOS VEHICULOS INSTITUCIONALES</t>
  </si>
  <si>
    <t>001-001-1821</t>
  </si>
  <si>
    <t>001-001-1820</t>
  </si>
  <si>
    <t>87141.00.3</t>
  </si>
  <si>
    <t>CAMBIO DE ACEITE DE MOTOR U OTROS COMPONENTES DE AUTOMOTORES</t>
  </si>
  <si>
    <t>CAMBIO DE ACEITE PARA VEHICULOS INSITUCIONALES</t>
  </si>
  <si>
    <t>MANTENIMIENTO PREVENTIVO DE LOS VEHICULOS INSTITUCIONALES</t>
  </si>
  <si>
    <t>004-001-488140</t>
  </si>
  <si>
    <t>33310.00.1</t>
  </si>
  <si>
    <t>GASOLINA SUPER 90 OCTANOS O MAS</t>
  </si>
  <si>
    <t>ESTACION DE SERVICIO JENMER CIA. LTDA.</t>
  </si>
  <si>
    <t>ADQUISICION DE COMBUSTIBLE PARA VEHICULOS INSTITUCIONALES</t>
  </si>
  <si>
    <t>Combustibles</t>
  </si>
  <si>
    <t>001-001-407</t>
  </si>
  <si>
    <t>38912.01.3</t>
  </si>
  <si>
    <t>TONER PARA EQUIPO MULTIFUNCION</t>
  </si>
  <si>
    <t>LUZARDO DELGADO SAMUEL FERNANDO</t>
  </si>
  <si>
    <t>ADQUISICION DE TONERS PARA IMPRESORAS</t>
  </si>
  <si>
    <t>PARA MANTENER LA OPERATIVIDAD DE LAS IMPRESORAS Y EL NORMAL DESEMPEÑO DE LAS FUNCIONES DIARIAS DE LA INSTITUCION</t>
  </si>
  <si>
    <t>001-001-086</t>
  </si>
  <si>
    <t>SERVICIOS COMERCIALES AL POR MENOR DE PRODUCTOS COMESTIBLES N.C.P. EN TIENDAS NO ESPECIALIZADAS</t>
  </si>
  <si>
    <t>ASOCIACIÓN DE PRODUCCIÓN AGROPECUARIA SANTO DOMINGO TIERRA TSACHILA "ASPROASDOT"</t>
  </si>
  <si>
    <t>ALIMENTOS Y BEBIDAS PARA EL CENTRO GERONTOLÓGICO DURANTE EL PERIODO DEL 16 DE ABRIL AL 08 DE FEBRERO DE 2018</t>
  </si>
  <si>
    <t>ORDEN DE COMPRA 001-2018</t>
  </si>
  <si>
    <t>BIEN</t>
  </si>
  <si>
    <t>KAREN ZAMBRANO</t>
  </si>
  <si>
    <t>001-001-075</t>
  </si>
  <si>
    <t>001-001-074</t>
  </si>
  <si>
    <t>001-001-072</t>
  </si>
  <si>
    <t>001-001-071</t>
  </si>
  <si>
    <t>001-001-070</t>
  </si>
  <si>
    <t>001-001-068</t>
  </si>
  <si>
    <t>001-001-066</t>
  </si>
  <si>
    <t>001-001-0610</t>
  </si>
  <si>
    <t>62281.00.1</t>
  </si>
  <si>
    <t xml:space="preserve">  SERVICIOS COMERCIALES AL POR MENOR DE VEHICULOS DE MOTOR, MOTOCICLETAS, VEHICULOS PARA NIEVE, REPUESTOS, NEUMATICOS Y ACCESORIOS AFINES EN TIENDAS ESPECIALIZADAS</t>
  </si>
  <si>
    <t>INGAUTO INGENIERIA AUTOMOTRÍZ</t>
  </si>
  <si>
    <t>REPUESTOS PARA REPARACIÓN DEL PARQUE AUTOMOTOR</t>
  </si>
  <si>
    <t>ORDEN DE COMPRA 004-2018</t>
  </si>
  <si>
    <t>REPUESTOS</t>
  </si>
  <si>
    <t>001-001-0609</t>
  </si>
  <si>
    <t>001-001-0607</t>
  </si>
  <si>
    <t>001-001-0608</t>
  </si>
  <si>
    <t>001-001-0000014</t>
  </si>
  <si>
    <t>63230.02.1</t>
  </si>
  <si>
    <t>PREPARACION DE ALIMENTOS Y SERVICIOS DE SUMINISTRO PRESTADOS POR ENCARGO PARA OTRAS EMPRESAS Y OTRAS INSTITUCIONES, COMO POR EJEMPLO BARES Y RESTAURANTES</t>
  </si>
  <si>
    <t>ASOPROMARVEPA</t>
  </si>
  <si>
    <t xml:space="preserve">" SERVICIO DE ALIMENTACION PARA ADULTOS MAYORES DEL CENTRO GERONTOLOGICO GUILLERMINA LOOR DE MORENO </t>
  </si>
  <si>
    <t xml:space="preserve">ORDEN DE COMPRA </t>
  </si>
  <si>
    <t>SERVICIO</t>
  </si>
  <si>
    <t>AB. ROUGE HERMIDA</t>
  </si>
  <si>
    <t>001-004-67244</t>
  </si>
  <si>
    <t>ARAUZ PALACIOS CARLOS ARMANDO</t>
  </si>
  <si>
    <t>ABASTECIMIENTO DE COMBUSTIBLE DEL PARQUE AUTOMOTOR DE LA DIRECCIÓN DISTRITAL 13D07 CHONE-FLAVIO ALFARO-MIES</t>
  </si>
  <si>
    <t>MIES-CZ-4-DDCH-2018-1332-M</t>
  </si>
  <si>
    <t>COMBUSTIBLES</t>
  </si>
  <si>
    <t>JORGE LENIN SALTOS DUEÑAS</t>
  </si>
  <si>
    <t>001-004-80311</t>
  </si>
  <si>
    <t>ESTACION DE SERVICIOS LOSPITS CIA. LTDA.</t>
  </si>
  <si>
    <t>MIES-CZ-4-DDCH-2018-1736-M</t>
  </si>
  <si>
    <t>ISMELDA EUFEMIA MACIAS ZAMBRANO</t>
  </si>
  <si>
    <t>001-001-000002152</t>
  </si>
  <si>
    <t>cambios de aceite completos con sus respectivos filtros</t>
  </si>
  <si>
    <t>se realizan los respectivos cambios de aceite completo a los vehiculos debido a los arduos recorridos en los diferentes cantones ,parroquias, comunidades y recintos del distrito</t>
  </si>
  <si>
    <t>001-001-000002155</t>
  </si>
  <si>
    <t>001-001-000002156</t>
  </si>
  <si>
    <t>001-001-000002157</t>
  </si>
  <si>
    <t>002-012-000000329</t>
  </si>
  <si>
    <t>GASOLINA</t>
  </si>
  <si>
    <t>INTRIAGO CHICA MARIA VEGONIA</t>
  </si>
  <si>
    <t>adquisición de gasolina por los extensos recorridos de los vehiculos</t>
  </si>
  <si>
    <t>importante para poder cumplir los respectivos recorridos</t>
  </si>
  <si>
    <t>DIESEL</t>
  </si>
  <si>
    <t>adquisición de Diesel por los extensos recorridos de los vehiculos</t>
  </si>
  <si>
    <t>001-001-088</t>
  </si>
  <si>
    <t>ADQUISICIÓN DE ALIMENTOS Y BEBIDAS PARA EL CENTRO GERONTOLÓGICO DURANTE EL PERIODO DEL 16 DE ABRIL AL 08 DE FEBRERO DE 2018</t>
  </si>
  <si>
    <t>ORDEN DE COMPRA IC-003-2018</t>
  </si>
  <si>
    <t>ALIMENTOS Y BEBIDAS</t>
  </si>
  <si>
    <t>001-001-078</t>
  </si>
  <si>
    <t>001-001-079</t>
  </si>
  <si>
    <t>001-001-080</t>
  </si>
  <si>
    <t>001-001-081</t>
  </si>
  <si>
    <t>001-001-082</t>
  </si>
  <si>
    <t>001-001-083</t>
  </si>
  <si>
    <t>001-001-0663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</si>
  <si>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</si>
  <si>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MANTENIMIENTO PREVENTIVO Y CORRECTIVO DEL PARQUE AUTOMOTOR DE LA DIRECCIÓN DISTRITAL</t>
  </si>
  <si>
    <t>ORDEN DE COMPRA IC-009-2018</t>
  </si>
  <si>
    <t>OTROS SERVICIOS</t>
  </si>
  <si>
    <t>001-001-0662</t>
  </si>
  <si>
    <t>001-001-0661</t>
  </si>
  <si>
    <t>001-001-0660</t>
  </si>
  <si>
    <t>001-001-0101</t>
  </si>
  <si>
    <t>SERVICIOS DE LIMPIEZA Y PLANCHADO DE ROPA PARA EMPRESAS</t>
  </si>
  <si>
    <t>VALLADARES LÓPEZ CARLOS ALBERTO</t>
  </si>
  <si>
    <t>SERVICIO DE LAVADO, SECADO Y PLANCHADO DE ROPA PARA EL CENTRO GERONTOLÓGICO</t>
  </si>
  <si>
    <t>ORDEN DE COMPRA IC-002-2018</t>
  </si>
  <si>
    <t>002-015-045412</t>
  </si>
  <si>
    <t>SINDICATO CANTONAL DE CHOFERES PROFESIONALES DE SANTO DOMINGO</t>
  </si>
  <si>
    <t>ADQUISICIÓN DE COMBUSTIBLE PARA EL PARQUE AUTOMOTOR DE LA DIRECCIÓN DISTRITAL</t>
  </si>
  <si>
    <t>ORDEN DE COMPRA IC-005-2018</t>
  </si>
  <si>
    <t>COMBUSTIBLE</t>
  </si>
  <si>
    <t xml:space="preserve">001-001-0000017 </t>
  </si>
  <si>
    <t>SERVICIOS DE PREPARACION Y SUMINISTRO DE COMIDAS Y SERVICIOS CONEXOS DE SUMINISTRO DE BEBIDAS PRESTADOS POR RESTAURANTES, CAFETERIAS E INSTALACIONES ANALOGAS QUE PRESTAN UN SERVICIO COMPLETO DE CAMAREROS PARA CLIENTES SENTADOS A LA MESA (CON BARRAS Y RESE</t>
  </si>
  <si>
    <t>ASOCIACIÓN DE SERVICIOS DE ALIMENTACIÓN MARTINEZ VÉLEZ PATRICIO "ASOPROMARVEPA"</t>
  </si>
  <si>
    <t>SERVICIO DE ALIMENTACION PARA ADULTOS MAYORES DEL CENTRO GERONTOLOGICO GUILLERMINA LOOR DE MORENO MODALIDAD RESIDENCIAL Y DIURNO</t>
  </si>
  <si>
    <t>ORDEN DE COMPRA INF-DDP-006-2018</t>
  </si>
  <si>
    <t>Alimentos y Bebidas</t>
  </si>
  <si>
    <t>AB. ROUGET HERMIDA</t>
  </si>
  <si>
    <t xml:space="preserve">  006-002-870129</t>
  </si>
  <si>
    <t xml:space="preserve">  ESTACION DE SERVICIO JENMER CIA. LTDA</t>
  </si>
  <si>
    <t>ADQUISICION DE COMBUSTIBLE PARA LOS VEHICULOS DE LA DIRECCION DISTRITAL PORTOVIEJO</t>
  </si>
  <si>
    <t>ORDEN DE COMPRA INF-DDP-002-2018</t>
  </si>
  <si>
    <t xml:space="preserve">  001-001-55</t>
  </si>
  <si>
    <t>MENDOZA GARCIA DIANA GISELLA</t>
  </si>
  <si>
    <t>SERVICIO DE MANTENIMIENTO PREVENTIVO Y CORRECTIVO PARA LOS VEHICULOS DE LA DIRECCION DISTRITAL PORTOVIEJO MIES</t>
  </si>
  <si>
    <t>ORDEN DE COMPRA INF-DDP-005-2018</t>
  </si>
  <si>
    <t xml:space="preserve">  001-001-630</t>
  </si>
  <si>
    <t xml:space="preserve"> TONER </t>
  </si>
  <si>
    <t>Alvarado Cordova Pamela Narcisa</t>
  </si>
  <si>
    <t xml:space="preserve"> ADQUISICION DE TONER PARA LAS AREAS DE LA DIRECCION DISTRITAL PORTOVIEJO MIES</t>
  </si>
  <si>
    <t>ORDEN DE COMPRA INF-DDP-004-2018</t>
  </si>
  <si>
    <t>001-001-9333</t>
  </si>
  <si>
    <t>OTROS SERVICIOS DE LIMPIEZA Y MANTENIMIENTO</t>
  </si>
  <si>
    <t xml:space="preserve">MERO RIVERA GERMAN GABRIEL </t>
  </si>
  <si>
    <t>MANTENIMIENTO Y REPARACION DE ACONDICIONADORES DE AIRE PARA VEHICULOS INSTITUCIONALES</t>
  </si>
  <si>
    <t>004-001-511732</t>
  </si>
  <si>
    <t xml:space="preserve"> 33310.00.1</t>
  </si>
  <si>
    <t xml:space="preserve"> GASOLINA SUPER 90 OCTANOS O MAS</t>
  </si>
  <si>
    <t>PARA LA OPERATIVIDAD DE LOS VEHICULOS INSTITUCIONALES MIES</t>
  </si>
  <si>
    <t>001-001-4158</t>
  </si>
  <si>
    <t xml:space="preserve"> 85990.19.1</t>
  </si>
  <si>
    <t xml:space="preserve"> REPARACION Y MANTENIMIENTO DE AIRE ACONDICIONADO</t>
  </si>
  <si>
    <t>DEL SALTO ROCA FERNANDO PATRICIO</t>
  </si>
  <si>
    <t>MANTENIMIENTO Y REPARACION DE AIRES ACONDICIONADOS DE LA DIRECCION DISTRITAL MANTA</t>
  </si>
  <si>
    <t>PARA REALIZAR EL MANTENIMIENTO PREVENTIVO Y CORRECTIVO DE LOS ACONDICIONADORES DE AIRE Y ALARGAR SU VIDA UTIL</t>
  </si>
  <si>
    <t>002-001-001470</t>
  </si>
  <si>
    <t>PAPEL PERIODICO 65X90 CM</t>
  </si>
  <si>
    <t>PEDRO ANTONIO ZAMBRANO BERMUDEZ</t>
  </si>
  <si>
    <t>materiales de oficina</t>
  </si>
  <si>
    <t xml:space="preserve">PARA REALIZAR EXPOSICIONES EN LOS TALLERES </t>
  </si>
  <si>
    <t>OTROS BIENES</t>
  </si>
  <si>
    <t>MASKING DE 3/4 PULG. X 40 YARDAS MULTIUSO</t>
  </si>
  <si>
    <t>PARA PODER IDENTIFICAR A LOS PARTICIPANTES</t>
  </si>
  <si>
    <t>TONER</t>
  </si>
  <si>
    <t>PARA IMPRESORA HP A DOBLE CARA</t>
  </si>
  <si>
    <t>CARPETAS PLASTICAS DOS ANILLOS TAMAÑO OFICIO</t>
  </si>
  <si>
    <t>carpetas para archivar documentos</t>
  </si>
  <si>
    <t>OTRAS TINTAS DE IMPRENTA (EXCEPTO LA NEGRA)</t>
  </si>
  <si>
    <t>tintas para abastecer las impresoras de tintas continua</t>
  </si>
  <si>
    <t>002-001-001475</t>
  </si>
  <si>
    <t>materiales de oficinas administrativas</t>
  </si>
  <si>
    <t>CALCULADORA TIPO SUMADORA 12 DIGITOS</t>
  </si>
  <si>
    <t>PARA LAS DIFERENTES AREAS ADMINISTRATIVAS</t>
  </si>
  <si>
    <t>001-001-0000539</t>
  </si>
  <si>
    <t>AGUA PURIFICADA ENVASADA</t>
  </si>
  <si>
    <t>MARCO EDUARDO GARCIA LEON</t>
  </si>
  <si>
    <t xml:space="preserve"> DOTAR DE BIDONES DE AGUA A LAS DIFERENTES AREAS ADMINISTRATIVAS</t>
  </si>
  <si>
    <t>IMPORTANTE POR SER EL LIQUIDO VITAL</t>
  </si>
  <si>
    <t>ALIMENTACIÓN Y BEBIDA</t>
  </si>
  <si>
    <t>002-001-000011688</t>
  </si>
  <si>
    <t>SERVICIO DE IMPRESION DIGITAL DE DOCUMENTOS CON TEXTO E IMAGENES, REPRODUCCION POR AMBAS CARAS,</t>
  </si>
  <si>
    <t>MARIA ALEXANDRA ZAMBRANO INTRIAGO</t>
  </si>
  <si>
    <t xml:space="preserve">CONTRATACIÓN DE LA IMPRESIÓN DE SEÑALETICA PARA REINAUGURACIÓN DE CDI </t>
  </si>
  <si>
    <t>ES NECESARIO LA CONTRATACION PARA CUMPLIR CON LAS NORMAS TECNICAS</t>
  </si>
  <si>
    <t xml:space="preserve"> 006-002-913939</t>
  </si>
  <si>
    <t>001-001-096</t>
  </si>
  <si>
    <t xml:space="preserve">ADQUISICIÓN DE ALIMENTOS Y BEBIDAS PARA EL CENTRO GERONTOLÓGICO DURANTE EL PERIODO DEL 17 AL 31 DE MARZO </t>
  </si>
  <si>
    <t>ORDEN DE COMPRA IC-006-2018</t>
  </si>
  <si>
    <t>001-001-097</t>
  </si>
  <si>
    <t>001-001-098</t>
  </si>
  <si>
    <t>002-015-045432</t>
  </si>
  <si>
    <t>ORDEN DE COMPRA IC-010-2018</t>
  </si>
  <si>
    <t>001-007-000000091</t>
  </si>
  <si>
    <t>MIES-CZ-4-DDCH-2018-1839-M</t>
  </si>
  <si>
    <t>001-001-002182</t>
  </si>
  <si>
    <t>SERVICIOS GENERALES DE REPARACION Y MANTENIMIENTO</t>
  </si>
  <si>
    <t>MENDOZA SEGOVIA WILTON ALIVEN</t>
  </si>
  <si>
    <t>SERVICIO DE INSTALACIÓN, MANTENIMIENTO Y REPARACIÓN DE LAS INSTALACIONES DE LAS OFICINAS DE LA DIRECCIÓN DISTRITAL 13D07 CHONE-FLAVIO ALFARO-MIES</t>
  </si>
  <si>
    <t>MIES-CZ-4-DDCH-2018-2181-M</t>
  </si>
  <si>
    <t>001-001-000601</t>
  </si>
  <si>
    <t>MANTENIMIENTO AREAS VERDES Y DESBROCE MALEZA</t>
  </si>
  <si>
    <t>VALDIVIESO NAVARRETE JUAN CARLOS</t>
  </si>
  <si>
    <t>SERVICIO DE MANTENIMIENTO DE ÁREAS VERDES Y JARDINES, Y RENOVACIÓN INTEGRAL PAISAJÍSTICA DE LAS INSTALACIONES DE LAS OFICINAS DE LA DIRECCIÓN DISTRITAL 13D07 CHONE-FLAVIO ALFARO-MIES</t>
  </si>
  <si>
    <t>MIES-CZ-4-DDCH-2018-2177-M</t>
  </si>
  <si>
    <t>CANASTA DE PRODUCTOS ALIMENTICIOS-LEGUMBRES-VERDURAS-HORTALIZAS FRESCAS</t>
  </si>
  <si>
    <t>ADQUISICIÓN DE COMBUSTIBLE PARA EL PARQUE AUTOMOTOR DE LA DIRECCIÓN DISTRITAL CORRESPONDIENTE AL MES DE ABRIL</t>
  </si>
  <si>
    <t>REPORTE DE INFIMAS CUANTÍAS MES DE JUNIO DEL 2018</t>
  </si>
  <si>
    <t>001-001-0603</t>
  </si>
  <si>
    <t xml:space="preserve"> SERVICIOS DE LIMPIEZA Y PLANCHADO DE ROPA PARA EMPRESAS</t>
  </si>
  <si>
    <t>ORTEGA DELGADO DARIO FERNANDO</t>
  </si>
  <si>
    <t>SERVICIO DE LAVADO, SECADO Y PLANCHADO DE ROPA PARA EL CENTRO GERONTOLÓGICO DE LA DIRECCIÓN DISTRITAL MIES SANTO DOMINGO DE LOS TSÁCHILAS DURANTE EL PERIODO DEL 29 DE MARZO AL 04 DE JUNIO DE 2018</t>
  </si>
  <si>
    <t>ORDEN DE COMPRA IC-008-2018</t>
  </si>
  <si>
    <t>002-012-000000445</t>
  </si>
  <si>
    <t>002-012-000000446</t>
  </si>
  <si>
    <t>001-001-000167465</t>
  </si>
  <si>
    <t>CLORO</t>
  </si>
  <si>
    <t>RIVADENEIRA LOOR CARLOS ONOFRE</t>
  </si>
  <si>
    <t xml:space="preserve">material de aseo para las oficinas </t>
  </si>
  <si>
    <t>para mantener limpias las oficinas administrativas</t>
  </si>
  <si>
    <t>DESINFECTANTE AMBIENTAL</t>
  </si>
  <si>
    <t>JABON LIQUIDO</t>
  </si>
  <si>
    <t>LIQUIDO PARA LIMPIAR VIDRIOS</t>
  </si>
  <si>
    <t>ANTISARRO GALON</t>
  </si>
  <si>
    <t>GEL ALCOHOL ANTISEPTICO</t>
  </si>
  <si>
    <t>SHAMPOO PARA LAVAR AUTOS</t>
  </si>
  <si>
    <t>SUAVIZANTE DE ROPA</t>
  </si>
  <si>
    <t>DETERGENTE EN POLVO FUNDA DE 5 KG</t>
  </si>
  <si>
    <t>AMBIENTAL EN PASTILLAS UNIDAD</t>
  </si>
  <si>
    <t>ESCOBA</t>
  </si>
  <si>
    <t>TRAPEADOR</t>
  </si>
  <si>
    <t>RECOGEDOR DE BASURA</t>
  </si>
  <si>
    <t>001-001-000167463</t>
  </si>
  <si>
    <t>FUNDAS</t>
  </si>
  <si>
    <t>TOALLAS PARA MANOS Z</t>
  </si>
  <si>
    <t>TACHO DE BASURA CON TAPA Y PEDAL  NEGRO 24 LT</t>
  </si>
  <si>
    <t>PAPEL HIGIENICO JUMBO ROLLOS</t>
  </si>
  <si>
    <t>001-001-004</t>
  </si>
  <si>
    <t xml:space="preserve"> MECHAS DE MATERIALES TEXTILES TEJIDAS, TRENZADAS O DE PUNTO, PARA LAMPARAS, HORNILLOS, ENCENDEDORES, VELAS Y PRODUCTOS ANALOGOS: CAMISAS PARA MECHEROS DE GAS INCANDESCENTES Y TEJIDOS TUBULARES DE PUNTO PARA SU FABRICACION, IMPREGNADOS O NO</t>
  </si>
  <si>
    <t>ASOCIACION DE PRODUCCION TEXTIL MUJERES JAMA "ASOPROJAMA"</t>
  </si>
  <si>
    <t>PARA DOTACION DE UNIFORME PARA EL EQUIPO DE ACOMPAÑAMIENTO FAMILIAR DEL DISTRITO 13D10 JAMA.</t>
  </si>
  <si>
    <t>PARA PROTEJER E IDENTIFICAR CA CADA UNO DE LOS COMPAÑEROS DE LA UNIDA DE ACOMPAÑAMIENTO FAMILIAR DEL DISTRITO JAMA</t>
  </si>
  <si>
    <t>001-001-005</t>
  </si>
  <si>
    <t>001-001-006</t>
  </si>
  <si>
    <t>001-001-2195</t>
  </si>
  <si>
    <t xml:space="preserve"> 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</si>
  <si>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MANTENIMIENTO Y REPARACION PARA LOS VEHICULOS DE LA DIRECCION DISTRITAL 13D10 JAMA PEDERNALES.</t>
  </si>
  <si>
    <t>LA DIRECCION DISTRITAL 13D10 JAMA PEDERNALES TIENE A FIN DE CUMPLIR CON LA NECESIDAD QUE REQUIERE EL VEHICULO PARA BRINDAR DE SERVICIO AL USUARIO.</t>
  </si>
  <si>
    <t>001-001-1800</t>
  </si>
  <si>
    <t>CONFECCION DE VALLAS PUBLICITARIAS, INCLUYE ROTULOS, VALLAS, GIGANTOGRAFIAS, ETC</t>
  </si>
  <si>
    <t>ZAMBRANO LOOR FAUSTO MAURICIO</t>
  </si>
  <si>
    <t>ADQUISICION DE LAMINAS DE VINIL, SEÑALETICA, BANNER Y ROTULOS PARA LOS DIFERENTES SERVICIOS PARA LAS DIFEREMTE AREAS, SERVICIO SOCIAL, UNIDAD DE TRABAJO SOCIAL, UNIDAD ADMINISTERATIVA Y DIRECION DISTRITAL</t>
  </si>
  <si>
    <t>LA DIRECION DISTRITAL 13D10 JAMA PEDERNALES-MIES POR MEDIO DE ROTULO Y LAMINAS DE VINIL PARA ASI IDENTIFICAR A LOS DISTINTO SERVICIO QUE SE DAN EN LA INSTITUCION Y EN LOS DISTINTOS EVENTOS</t>
  </si>
  <si>
    <t>001-001-1801</t>
  </si>
  <si>
    <t>001-001-1802</t>
  </si>
  <si>
    <t>001-001-1803</t>
  </si>
  <si>
    <t>001-001-1804</t>
  </si>
  <si>
    <t>001-001-1805</t>
  </si>
  <si>
    <t>001-001-1806</t>
  </si>
  <si>
    <t>001-001-1807</t>
  </si>
  <si>
    <t>001-001-1808</t>
  </si>
  <si>
    <t xml:space="preserve">  001-001-2195</t>
  </si>
  <si>
    <t xml:space="preserve">  2018-06-29</t>
  </si>
  <si>
    <t>TOTAL</t>
  </si>
  <si>
    <t>001-001-000112</t>
  </si>
  <si>
    <t>OTRAS ACTIVIDADES DE LOS SERVICIOS GRAFICOS</t>
  </si>
  <si>
    <t>VELASQUEZ ORELLANA LADY CELENIA</t>
  </si>
  <si>
    <t>SERVICIO DE ELABORACIÓN E IMPRESIÓN DE MATERIAL COMUNICACIONAL E INSTITUCIONAL DE LA DIRECCIÓN DISTRITAL 13D07 CHONE-FLAVIO ALFARO-MIES</t>
  </si>
  <si>
    <t>MIES-CZ-4-DDCH-2018-2381-M</t>
  </si>
  <si>
    <t>001-007-000000417</t>
  </si>
  <si>
    <t>MIES-CZ-4-DDCH-2018-2395-M</t>
  </si>
  <si>
    <t>001-001-5390</t>
  </si>
  <si>
    <t>SERVICIOS COMERCIALES AL POR MENOR DE ARTICULOS DE FERRETERIA Y HERRAMIENTAS DE MANO TIENDAS NO ESPECIALIZADAS</t>
  </si>
  <si>
    <t xml:space="preserve">  LOOR MURILLO SANDRA DOLORES</t>
  </si>
  <si>
    <t>ADQUISICION DE HERRAMIENTAS PARA LOS VEHICULOS DE LA DIRECCION DISTRITAL PORTOVIEJO MIES</t>
  </si>
  <si>
    <t>ORDEN DE COMPRA INF-DDP-013-2018</t>
  </si>
  <si>
    <t xml:space="preserve"> 001-001-154</t>
  </si>
  <si>
    <t xml:space="preserve"> SERVICIOS COMERCIALES AL POR MENOR DE PRODUCTOS DE LIMPIEZA EN TIENDAS NO ESPECIALIZADAS</t>
  </si>
  <si>
    <t>MERA ZAMBRANO JOSE IGNACIO</t>
  </si>
  <si>
    <t>ADQUISICION DE MATERIALES DE ASEO PARA LOS ADULTOS MAYORES DEL CENTRO GERONTOLOGICO GUILLERMINA LOOR DE MORENO</t>
  </si>
  <si>
    <t>ORDEN DE COMPRA INF-DDP-014-2018</t>
  </si>
  <si>
    <t xml:space="preserve">  001-001-353</t>
  </si>
  <si>
    <t xml:space="preserve"> OTROS SERVICIOS COMERCIALES AL POR MENOR DE ARTICULOS DE LENCERIA PARA EL HOGAR, DIVERSOS ARTICULOS DOMESTICOS CONFECCIONADOS CON MATERIALES TEXTILES </t>
  </si>
  <si>
    <t xml:space="preserve">  PALMA PARRAGA SARA MARIALEJANDRA</t>
  </si>
  <si>
    <t>ADQUISICION DE MENAJE DE HOGAR, COLCHONES, CESTOS DE ROPA, TOALLAS, SABANAS Y OTROS PARA LOS ADULTOS MAYORES DEL CENTRO GERONTOLOGICO GUILLERMINA LOOR DE MORENO</t>
  </si>
  <si>
    <t>ORDEN DE COMPRA INF-DDP-015-2018</t>
  </si>
  <si>
    <t>001-001-1880</t>
  </si>
  <si>
    <t>MANTENIMIENTO Y REPARACION DE VEHICULOS INSTITUCIONALES</t>
  </si>
  <si>
    <t>LENIN MOREIRA ARTEAGA</t>
  </si>
  <si>
    <t>001-001-1878</t>
  </si>
  <si>
    <t>CAMBIO DE ACEITES Y ADITIVOS PARA VEHICULOS INSTITUCIONALES</t>
  </si>
  <si>
    <t>001-001-1877</t>
  </si>
  <si>
    <t>001-001-1875</t>
  </si>
  <si>
    <t>001-001-3872</t>
  </si>
  <si>
    <t>87152.02.1</t>
  </si>
  <si>
    <t>SERVICIOS DE MANTENIMIENTO Y REPARACION DE OTRO EQUIPO ELECTRICO N.C.P.</t>
  </si>
  <si>
    <t>MACIAS MERO ROBINSON FABIAN</t>
  </si>
  <si>
    <t>MANTENIMIENTO PREVENTIVO Y CORRECTIVO DE EQUIPOS INFORMATICOS DE LA DIRECCION DISTRITAL</t>
  </si>
  <si>
    <t>PARA MANTENER LA OPERATIVIDAD Y ALARGAR LA VIDA UTIL DE LOS EQUIPOS INFORMATICOS DE LA DIRECCION DISTRITAL MANTA</t>
  </si>
  <si>
    <t>001-001-2237</t>
  </si>
  <si>
    <t>85990.19.1</t>
  </si>
  <si>
    <t>REPARACION Y MANTENIMIENTO DE AIRE ACONDICIONADO</t>
  </si>
  <si>
    <t>PAREDES JARRIN LUIS ELIECER</t>
  </si>
  <si>
    <t>REEMPLAZO DEL SISTEMA DE ACONDICIONADOR DE AIRE DE LA CAMIONETA MAZDA BT-50 DE PLACAS PEI-1204</t>
  </si>
  <si>
    <t>PARA MANTENER LA OPERATIVIDAD Y ALARGAR LA VIDA UTIL DEL VEHICULO INSTITUCIONAL</t>
  </si>
  <si>
    <t>001-001-2236</t>
  </si>
  <si>
    <t>REEMPLAZO DEL SISTEMA DE ACONDICIONADOR DE AIRE ACONDICIONADO PARA CAMIONETA MAZDA BT-50 PLACAS PEI-1204</t>
  </si>
  <si>
    <t>PARA MANTENER LA OPERATIVIDAD Y VIDA UTIL DEL VEHICULO INSTITUCIONAL</t>
  </si>
  <si>
    <t>004-001-524811</t>
  </si>
  <si>
    <t>CONTRATACION DE COMBUTIBLE PARA VEHICULOS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</si>
</sst>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$&quot;\ #,##0.00"/>
    <numFmt numFmtId="167" formatCode="_(* #,##0.0000_);_(* \(#,##0.00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u/>
      <sz val="9.8000000000000007"/>
      <color theme="10"/>
      <name val="Arial"/>
      <family val="2"/>
    </font>
    <font>
      <b/>
      <sz val="10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1"/>
      <color theme="1"/>
      <name val="Verdana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F4F4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</cellStyleXfs>
  <cellXfs count="19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5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5" borderId="0" xfId="0" applyFont="1" applyFill="1"/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/>
    <xf numFmtId="49" fontId="0" fillId="5" borderId="0" xfId="0" applyNumberFormat="1" applyFont="1" applyFill="1" applyAlignment="1">
      <alignment wrapText="1"/>
    </xf>
    <xf numFmtId="49" fontId="0" fillId="5" borderId="0" xfId="0" applyNumberFormat="1" applyFont="1" applyFill="1"/>
    <xf numFmtId="0" fontId="0" fillId="5" borderId="0" xfId="0" applyFont="1" applyFill="1" applyAlignment="1">
      <alignment horizontal="left"/>
    </xf>
    <xf numFmtId="43" fontId="1" fillId="5" borderId="0" xfId="1" applyFont="1" applyFill="1"/>
    <xf numFmtId="0" fontId="6" fillId="0" borderId="0" xfId="0" applyFont="1" applyAlignment="1">
      <alignment horizontal="center" vertical="center" wrapText="1"/>
    </xf>
    <xf numFmtId="43" fontId="6" fillId="0" borderId="0" xfId="2" applyFont="1" applyAlignment="1">
      <alignment horizontal="center" vertical="center" wrapText="1"/>
    </xf>
    <xf numFmtId="43" fontId="0" fillId="5" borderId="0" xfId="1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 wrapText="1"/>
    </xf>
    <xf numFmtId="165" fontId="9" fillId="2" borderId="1" xfId="5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3" fontId="12" fillId="3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3" fontId="16" fillId="0" borderId="0" xfId="1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5" fontId="15" fillId="0" borderId="6" xfId="5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6" fontId="15" fillId="0" borderId="6" xfId="5" applyNumberFormat="1" applyFont="1" applyBorder="1" applyAlignment="1">
      <alignment horizontal="center" vertical="center" wrapText="1"/>
    </xf>
    <xf numFmtId="166" fontId="6" fillId="0" borderId="1" xfId="5" applyNumberFormat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righ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4" fontId="21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3" fontId="19" fillId="0" borderId="1" xfId="1" applyNumberFormat="1" applyFont="1" applyBorder="1" applyAlignment="1">
      <alignment horizontal="right" vertical="center" wrapText="1"/>
    </xf>
    <xf numFmtId="43" fontId="19" fillId="0" borderId="1" xfId="1" applyFont="1" applyBorder="1" applyAlignment="1">
      <alignment horizontal="right" vertical="center" wrapText="1"/>
    </xf>
    <xf numFmtId="43" fontId="19" fillId="0" borderId="1" xfId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44" fontId="20" fillId="0" borderId="1" xfId="0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4" fontId="18" fillId="4" borderId="1" xfId="0" applyNumberFormat="1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43" fontId="15" fillId="0" borderId="1" xfId="2" applyFont="1" applyBorder="1" applyAlignment="1">
      <alignment horizontal="right" vertical="center" wrapText="1"/>
    </xf>
    <xf numFmtId="14" fontId="18" fillId="4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3" fontId="16" fillId="0" borderId="1" xfId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44" fontId="11" fillId="0" borderId="1" xfId="0" applyNumberFormat="1" applyFont="1" applyBorder="1" applyAlignment="1">
      <alignment vertical="center" wrapText="1"/>
    </xf>
    <xf numFmtId="8" fontId="0" fillId="5" borderId="1" xfId="0" applyNumberFormat="1" applyFont="1" applyFill="1" applyBorder="1" applyAlignment="1">
      <alignment vertical="center" wrapText="1"/>
    </xf>
    <xf numFmtId="8" fontId="18" fillId="0" borderId="1" xfId="3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3" fontId="16" fillId="0" borderId="10" xfId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43" fontId="24" fillId="0" borderId="1" xfId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44" fontId="3" fillId="0" borderId="10" xfId="1" applyNumberFormat="1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2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14" fontId="18" fillId="0" borderId="1" xfId="0" applyNumberFormat="1" applyFont="1" applyBorder="1" applyAlignment="1">
      <alignment vertical="center" wrapText="1"/>
    </xf>
    <xf numFmtId="0" fontId="28" fillId="5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4" fontId="1" fillId="5" borderId="1" xfId="3" applyFont="1" applyFill="1" applyBorder="1" applyAlignment="1">
      <alignment horizontal="right" vertical="center" wrapText="1"/>
    </xf>
    <xf numFmtId="44" fontId="2" fillId="5" borderId="1" xfId="1" applyNumberFormat="1" applyFont="1" applyFill="1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 wrapText="1"/>
    </xf>
    <xf numFmtId="14" fontId="18" fillId="5" borderId="1" xfId="0" applyNumberFormat="1" applyFont="1" applyFill="1" applyBorder="1" applyAlignment="1">
      <alignment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14" fontId="20" fillId="0" borderId="5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 vertical="center" wrapText="1"/>
    </xf>
    <xf numFmtId="14" fontId="20" fillId="0" borderId="10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</cellXfs>
  <cellStyles count="55">
    <cellStyle name="Hipervínculo 2" xfId="4"/>
    <cellStyle name="Millares" xfId="1" builtinId="3"/>
    <cellStyle name="Millares 2" xfId="2"/>
    <cellStyle name="Millares 3" xfId="5"/>
    <cellStyle name="Moneda" xfId="3" builtinId="4"/>
    <cellStyle name="Moneda 2" xfId="6"/>
    <cellStyle name="Normal" xfId="0" builtinId="0"/>
    <cellStyle name="Normal 10" xfId="7"/>
    <cellStyle name="Normal 10 2" xfId="8"/>
    <cellStyle name="Normal 103 2" xfId="9"/>
    <cellStyle name="Normal 2" xfId="54"/>
    <cellStyle name="Normal 2 10" xfId="10"/>
    <cellStyle name="Normal 2 11" xfId="11"/>
    <cellStyle name="Normal 2 12" xfId="12"/>
    <cellStyle name="Normal 2 13" xfId="13"/>
    <cellStyle name="Normal 2 14" xfId="14"/>
    <cellStyle name="Normal 2 15" xfId="15"/>
    <cellStyle name="Normal 2 16" xfId="16"/>
    <cellStyle name="Normal 2 17" xfId="17"/>
    <cellStyle name="Normal 2 18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31" xfId="27"/>
    <cellStyle name="Normal 2 34" xfId="28"/>
    <cellStyle name="Normal 2 37" xfId="29"/>
    <cellStyle name="Normal 2 38" xfId="30"/>
    <cellStyle name="Normal 2 39" xfId="31"/>
    <cellStyle name="Normal 2 43" xfId="32"/>
    <cellStyle name="Normal 2 44" xfId="33"/>
    <cellStyle name="Normal 2 45" xfId="34"/>
    <cellStyle name="Normal 2 46" xfId="35"/>
    <cellStyle name="Normal 2 47" xfId="36"/>
    <cellStyle name="Normal 2 48" xfId="37"/>
    <cellStyle name="Normal 2 49" xfId="38"/>
    <cellStyle name="Normal 2 5" xfId="39"/>
    <cellStyle name="Normal 2 50" xfId="40"/>
    <cellStyle name="Normal 2 51" xfId="41"/>
    <cellStyle name="Normal 2 52" xfId="42"/>
    <cellStyle name="Normal 2 53" xfId="43"/>
    <cellStyle name="Normal 2 54" xfId="44"/>
    <cellStyle name="Normal 2 55" xfId="45"/>
    <cellStyle name="Normal 2 56" xfId="46"/>
    <cellStyle name="Normal 2 57" xfId="47"/>
    <cellStyle name="Normal 2 6" xfId="48"/>
    <cellStyle name="Normal 2 7" xfId="49"/>
    <cellStyle name="Normal 2 8" xfId="50"/>
    <cellStyle name="Normal 2 9" xfId="51"/>
    <cellStyle name="Normal 4" xfId="52"/>
    <cellStyle name="Normal 5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87" zoomScaleNormal="87" workbookViewId="0">
      <selection activeCell="A4" sqref="A4"/>
    </sheetView>
  </sheetViews>
  <sheetFormatPr baseColWidth="10" defaultRowHeight="15" x14ac:dyDescent="0.25"/>
  <cols>
    <col min="3" max="3" width="13.42578125" customWidth="1"/>
    <col min="4" max="4" width="14.42578125" customWidth="1"/>
    <col min="5" max="5" width="30.7109375" customWidth="1"/>
    <col min="6" max="6" width="15.7109375" customWidth="1"/>
    <col min="7" max="7" width="30.7109375" customWidth="1"/>
    <col min="10" max="10" width="13.85546875" customWidth="1"/>
    <col min="11" max="11" width="30.7109375" customWidth="1"/>
    <col min="13" max="13" width="16.85546875" customWidth="1"/>
  </cols>
  <sheetData>
    <row r="1" spans="1:13" x14ac:dyDescent="0.25">
      <c r="A1" s="163" t="s">
        <v>230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38.2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9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3" customHeight="1" x14ac:dyDescent="0.25">
      <c r="A3" s="146">
        <v>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x14ac:dyDescent="0.25">
      <c r="A4" s="92">
        <v>2</v>
      </c>
      <c r="B4" s="38"/>
      <c r="C4" s="39"/>
      <c r="D4" s="38"/>
      <c r="E4" s="40"/>
      <c r="F4" s="40"/>
      <c r="G4" s="40"/>
      <c r="H4" s="25"/>
      <c r="I4" s="42"/>
      <c r="J4" s="42"/>
      <c r="K4" s="37"/>
      <c r="L4" s="24"/>
      <c r="M4" s="38"/>
    </row>
    <row r="5" spans="1:13" x14ac:dyDescent="0.25">
      <c r="A5" s="91">
        <v>3</v>
      </c>
      <c r="B5" s="38"/>
      <c r="C5" s="39"/>
      <c r="D5" s="38"/>
      <c r="E5" s="40"/>
      <c r="F5" s="40"/>
      <c r="G5" s="40"/>
      <c r="H5" s="25"/>
      <c r="I5" s="42"/>
      <c r="J5" s="42"/>
      <c r="K5" s="37"/>
      <c r="L5" s="24"/>
      <c r="M5" s="38"/>
    </row>
    <row r="6" spans="1:13" x14ac:dyDescent="0.25">
      <c r="A6" s="92">
        <v>4</v>
      </c>
      <c r="B6" s="38"/>
      <c r="C6" s="39"/>
      <c r="D6" s="38"/>
      <c r="E6" s="40"/>
      <c r="F6" s="40"/>
      <c r="G6" s="40"/>
      <c r="H6" s="25"/>
      <c r="I6" s="42"/>
      <c r="J6" s="42"/>
      <c r="K6" s="37"/>
      <c r="L6" s="24"/>
      <c r="M6" s="38"/>
    </row>
    <row r="7" spans="1:13" x14ac:dyDescent="0.25">
      <c r="A7" s="91">
        <v>5</v>
      </c>
      <c r="B7" s="38"/>
      <c r="C7" s="39"/>
      <c r="D7" s="38"/>
      <c r="E7" s="40"/>
      <c r="F7" s="40"/>
      <c r="G7" s="40"/>
      <c r="H7" s="25"/>
      <c r="I7" s="42"/>
      <c r="J7" s="42"/>
      <c r="K7" s="37"/>
      <c r="L7" s="24"/>
      <c r="M7" s="38"/>
    </row>
    <row r="8" spans="1:13" ht="15.75" thickBot="1" x14ac:dyDescent="0.3">
      <c r="A8" s="160" t="s">
        <v>15</v>
      </c>
      <c r="B8" s="161"/>
      <c r="C8" s="161"/>
      <c r="D8" s="161"/>
      <c r="E8" s="161"/>
      <c r="F8" s="161"/>
      <c r="G8" s="162"/>
      <c r="H8" s="31"/>
      <c r="I8" s="32"/>
      <c r="J8" s="41">
        <f>J3+J4</f>
        <v>0</v>
      </c>
      <c r="K8" s="26"/>
      <c r="L8" s="27"/>
      <c r="M8" s="27"/>
    </row>
  </sheetData>
  <mergeCells count="2">
    <mergeCell ref="A8:G8"/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D1" workbookViewId="0">
      <selection activeCell="E17" sqref="E17"/>
    </sheetView>
  </sheetViews>
  <sheetFormatPr baseColWidth="10" defaultRowHeight="15" x14ac:dyDescent="0.25"/>
  <cols>
    <col min="1" max="1" width="5" style="4" customWidth="1"/>
    <col min="2" max="2" width="17.140625" style="10" customWidth="1"/>
    <col min="3" max="3" width="12" style="4" bestFit="1" customWidth="1"/>
    <col min="4" max="4" width="13.5703125" style="11" customWidth="1"/>
    <col min="5" max="5" width="42" style="12" customWidth="1"/>
    <col min="6" max="6" width="16.5703125" style="4" customWidth="1"/>
    <col min="7" max="7" width="31.7109375" style="4" customWidth="1"/>
    <col min="8" max="8" width="9" style="4" customWidth="1"/>
    <col min="9" max="9" width="11.85546875" style="4" bestFit="1" customWidth="1"/>
    <col min="10" max="10" width="11.85546875" style="16" bestFit="1" customWidth="1"/>
    <col min="11" max="11" width="18.85546875" style="12" customWidth="1"/>
    <col min="12" max="12" width="16" style="4" customWidth="1"/>
    <col min="13" max="13" width="22.28515625" style="4" customWidth="1"/>
    <col min="14" max="16384" width="11.42578125" style="4"/>
  </cols>
  <sheetData>
    <row r="1" spans="1:13" x14ac:dyDescent="0.25">
      <c r="A1" s="163" t="s">
        <v>230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s="7" customFormat="1" ht="57.75" customHeight="1" x14ac:dyDescent="0.25">
      <c r="A2" s="3" t="s">
        <v>0</v>
      </c>
      <c r="B2" s="5" t="s">
        <v>1</v>
      </c>
      <c r="C2" s="3" t="s">
        <v>2</v>
      </c>
      <c r="D2" s="5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6" t="s">
        <v>9</v>
      </c>
      <c r="K2" s="3" t="s">
        <v>10</v>
      </c>
      <c r="L2" s="3" t="s">
        <v>11</v>
      </c>
      <c r="M2" s="3" t="s">
        <v>12</v>
      </c>
    </row>
    <row r="3" spans="1:13" s="7" customFormat="1" ht="15" customHeight="1" x14ac:dyDescent="0.25">
      <c r="A3" s="87">
        <v>1</v>
      </c>
      <c r="B3" s="147" t="s">
        <v>294</v>
      </c>
      <c r="C3" s="148">
        <v>43272</v>
      </c>
      <c r="D3" s="149">
        <v>621650011</v>
      </c>
      <c r="E3" s="150" t="s">
        <v>295</v>
      </c>
      <c r="F3" s="151" t="s">
        <v>296</v>
      </c>
      <c r="G3" s="152" t="s">
        <v>297</v>
      </c>
      <c r="H3" s="43">
        <v>1</v>
      </c>
      <c r="I3" s="153">
        <v>1334.65</v>
      </c>
      <c r="J3" s="153">
        <v>2374.63</v>
      </c>
      <c r="K3" s="149" t="s">
        <v>298</v>
      </c>
      <c r="L3" s="151" t="s">
        <v>35</v>
      </c>
      <c r="M3" s="151" t="s">
        <v>151</v>
      </c>
    </row>
    <row r="4" spans="1:13" s="7" customFormat="1" ht="46.5" customHeight="1" x14ac:dyDescent="0.25">
      <c r="A4" s="43">
        <v>2</v>
      </c>
      <c r="B4" s="147" t="s">
        <v>299</v>
      </c>
      <c r="C4" s="148">
        <v>43272</v>
      </c>
      <c r="D4" s="149">
        <v>621760011</v>
      </c>
      <c r="E4" s="150" t="s">
        <v>300</v>
      </c>
      <c r="F4" s="151" t="s">
        <v>301</v>
      </c>
      <c r="G4" s="152" t="s">
        <v>302</v>
      </c>
      <c r="H4" s="43">
        <v>1</v>
      </c>
      <c r="I4" s="153">
        <v>3238.38</v>
      </c>
      <c r="J4" s="153">
        <f>I4</f>
        <v>3238.38</v>
      </c>
      <c r="K4" s="149" t="s">
        <v>303</v>
      </c>
      <c r="L4" s="151" t="s">
        <v>35</v>
      </c>
      <c r="M4" s="151" t="s">
        <v>151</v>
      </c>
    </row>
    <row r="5" spans="1:13" ht="15" customHeight="1" x14ac:dyDescent="0.25">
      <c r="A5" s="87">
        <v>3</v>
      </c>
      <c r="B5" s="147" t="s">
        <v>304</v>
      </c>
      <c r="C5" s="148">
        <v>43200</v>
      </c>
      <c r="D5" s="149">
        <v>624320014</v>
      </c>
      <c r="E5" s="150" t="s">
        <v>305</v>
      </c>
      <c r="F5" s="151" t="s">
        <v>306</v>
      </c>
      <c r="G5" s="152" t="s">
        <v>307</v>
      </c>
      <c r="H5" s="43">
        <v>1</v>
      </c>
      <c r="I5" s="153">
        <v>2678.56</v>
      </c>
      <c r="J5" s="153">
        <v>2678.56</v>
      </c>
      <c r="K5" s="149" t="s">
        <v>308</v>
      </c>
      <c r="L5" s="151" t="s">
        <v>35</v>
      </c>
      <c r="M5" s="151" t="s">
        <v>151</v>
      </c>
    </row>
    <row r="6" spans="1:13" x14ac:dyDescent="0.25">
      <c r="A6" s="164" t="s">
        <v>13</v>
      </c>
      <c r="B6" s="165"/>
      <c r="C6" s="165"/>
      <c r="D6" s="165"/>
      <c r="E6" s="165"/>
      <c r="F6" s="165"/>
      <c r="G6" s="166"/>
      <c r="H6" s="114"/>
      <c r="I6" s="114"/>
      <c r="J6" s="154">
        <f>SUM(J3:J5)</f>
        <v>8291.57</v>
      </c>
      <c r="K6" s="8"/>
      <c r="L6" s="9"/>
      <c r="M6" s="9"/>
    </row>
  </sheetData>
  <mergeCells count="2">
    <mergeCell ref="A1:M1"/>
    <mergeCell ref="A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F1" zoomScale="87" zoomScaleNormal="87" workbookViewId="0">
      <selection activeCell="H17" sqref="H17"/>
    </sheetView>
  </sheetViews>
  <sheetFormatPr baseColWidth="10" defaultRowHeight="21" customHeight="1" x14ac:dyDescent="0.25"/>
  <cols>
    <col min="1" max="1" width="7.5703125" style="14" customWidth="1"/>
    <col min="2" max="2" width="22" style="14" customWidth="1"/>
    <col min="3" max="3" width="12.42578125" style="14" customWidth="1"/>
    <col min="4" max="4" width="13.5703125" style="14" bestFit="1" customWidth="1"/>
    <col min="5" max="5" width="47.140625" style="14" customWidth="1"/>
    <col min="6" max="6" width="32.28515625" style="14" customWidth="1"/>
    <col min="7" max="7" width="49.5703125" style="14" customWidth="1"/>
    <col min="8" max="8" width="11.42578125" style="14"/>
    <col min="9" max="9" width="12.7109375" style="15" customWidth="1"/>
    <col min="10" max="10" width="13.140625" style="15" customWidth="1"/>
    <col min="11" max="11" width="42" style="14" customWidth="1"/>
    <col min="12" max="12" width="14.7109375" style="14" customWidth="1"/>
    <col min="13" max="13" width="22.28515625" style="14" customWidth="1"/>
    <col min="14" max="256" width="11.42578125" style="14"/>
    <col min="257" max="257" width="7.5703125" style="14" customWidth="1"/>
    <col min="258" max="258" width="15.7109375" style="14" customWidth="1"/>
    <col min="259" max="259" width="18.28515625" style="14" customWidth="1"/>
    <col min="260" max="260" width="13.5703125" style="14" bestFit="1" customWidth="1"/>
    <col min="261" max="261" width="42.85546875" style="14" customWidth="1"/>
    <col min="262" max="262" width="36.42578125" style="14" customWidth="1"/>
    <col min="263" max="263" width="26" style="14" customWidth="1"/>
    <col min="264" max="266" width="11.42578125" style="14"/>
    <col min="267" max="267" width="19.42578125" style="14" customWidth="1"/>
    <col min="268" max="268" width="11.42578125" style="14"/>
    <col min="269" max="269" width="22.28515625" style="14" customWidth="1"/>
    <col min="270" max="512" width="11.42578125" style="14"/>
    <col min="513" max="513" width="7.5703125" style="14" customWidth="1"/>
    <col min="514" max="514" width="15.7109375" style="14" customWidth="1"/>
    <col min="515" max="515" width="18.28515625" style="14" customWidth="1"/>
    <col min="516" max="516" width="13.5703125" style="14" bestFit="1" customWidth="1"/>
    <col min="517" max="517" width="42.85546875" style="14" customWidth="1"/>
    <col min="518" max="518" width="36.42578125" style="14" customWidth="1"/>
    <col min="519" max="519" width="26" style="14" customWidth="1"/>
    <col min="520" max="522" width="11.42578125" style="14"/>
    <col min="523" max="523" width="19.42578125" style="14" customWidth="1"/>
    <col min="524" max="524" width="11.42578125" style="14"/>
    <col min="525" max="525" width="22.28515625" style="14" customWidth="1"/>
    <col min="526" max="768" width="11.42578125" style="14"/>
    <col min="769" max="769" width="7.5703125" style="14" customWidth="1"/>
    <col min="770" max="770" width="15.7109375" style="14" customWidth="1"/>
    <col min="771" max="771" width="18.28515625" style="14" customWidth="1"/>
    <col min="772" max="772" width="13.5703125" style="14" bestFit="1" customWidth="1"/>
    <col min="773" max="773" width="42.85546875" style="14" customWidth="1"/>
    <col min="774" max="774" width="36.42578125" style="14" customWidth="1"/>
    <col min="775" max="775" width="26" style="14" customWidth="1"/>
    <col min="776" max="778" width="11.42578125" style="14"/>
    <col min="779" max="779" width="19.42578125" style="14" customWidth="1"/>
    <col min="780" max="780" width="11.42578125" style="14"/>
    <col min="781" max="781" width="22.28515625" style="14" customWidth="1"/>
    <col min="782" max="1024" width="11.42578125" style="14"/>
    <col min="1025" max="1025" width="7.5703125" style="14" customWidth="1"/>
    <col min="1026" max="1026" width="15.7109375" style="14" customWidth="1"/>
    <col min="1027" max="1027" width="18.28515625" style="14" customWidth="1"/>
    <col min="1028" max="1028" width="13.5703125" style="14" bestFit="1" customWidth="1"/>
    <col min="1029" max="1029" width="42.85546875" style="14" customWidth="1"/>
    <col min="1030" max="1030" width="36.42578125" style="14" customWidth="1"/>
    <col min="1031" max="1031" width="26" style="14" customWidth="1"/>
    <col min="1032" max="1034" width="11.42578125" style="14"/>
    <col min="1035" max="1035" width="19.42578125" style="14" customWidth="1"/>
    <col min="1036" max="1036" width="11.42578125" style="14"/>
    <col min="1037" max="1037" width="22.28515625" style="14" customWidth="1"/>
    <col min="1038" max="1280" width="11.42578125" style="14"/>
    <col min="1281" max="1281" width="7.5703125" style="14" customWidth="1"/>
    <col min="1282" max="1282" width="15.7109375" style="14" customWidth="1"/>
    <col min="1283" max="1283" width="18.28515625" style="14" customWidth="1"/>
    <col min="1284" max="1284" width="13.5703125" style="14" bestFit="1" customWidth="1"/>
    <col min="1285" max="1285" width="42.85546875" style="14" customWidth="1"/>
    <col min="1286" max="1286" width="36.42578125" style="14" customWidth="1"/>
    <col min="1287" max="1287" width="26" style="14" customWidth="1"/>
    <col min="1288" max="1290" width="11.42578125" style="14"/>
    <col min="1291" max="1291" width="19.42578125" style="14" customWidth="1"/>
    <col min="1292" max="1292" width="11.42578125" style="14"/>
    <col min="1293" max="1293" width="22.28515625" style="14" customWidth="1"/>
    <col min="1294" max="1536" width="11.42578125" style="14"/>
    <col min="1537" max="1537" width="7.5703125" style="14" customWidth="1"/>
    <col min="1538" max="1538" width="15.7109375" style="14" customWidth="1"/>
    <col min="1539" max="1539" width="18.28515625" style="14" customWidth="1"/>
    <col min="1540" max="1540" width="13.5703125" style="14" bestFit="1" customWidth="1"/>
    <col min="1541" max="1541" width="42.85546875" style="14" customWidth="1"/>
    <col min="1542" max="1542" width="36.42578125" style="14" customWidth="1"/>
    <col min="1543" max="1543" width="26" style="14" customWidth="1"/>
    <col min="1544" max="1546" width="11.42578125" style="14"/>
    <col min="1547" max="1547" width="19.42578125" style="14" customWidth="1"/>
    <col min="1548" max="1548" width="11.42578125" style="14"/>
    <col min="1549" max="1549" width="22.28515625" style="14" customWidth="1"/>
    <col min="1550" max="1792" width="11.42578125" style="14"/>
    <col min="1793" max="1793" width="7.5703125" style="14" customWidth="1"/>
    <col min="1794" max="1794" width="15.7109375" style="14" customWidth="1"/>
    <col min="1795" max="1795" width="18.28515625" style="14" customWidth="1"/>
    <col min="1796" max="1796" width="13.5703125" style="14" bestFit="1" customWidth="1"/>
    <col min="1797" max="1797" width="42.85546875" style="14" customWidth="1"/>
    <col min="1798" max="1798" width="36.42578125" style="14" customWidth="1"/>
    <col min="1799" max="1799" width="26" style="14" customWidth="1"/>
    <col min="1800" max="1802" width="11.42578125" style="14"/>
    <col min="1803" max="1803" width="19.42578125" style="14" customWidth="1"/>
    <col min="1804" max="1804" width="11.42578125" style="14"/>
    <col min="1805" max="1805" width="22.28515625" style="14" customWidth="1"/>
    <col min="1806" max="2048" width="11.42578125" style="14"/>
    <col min="2049" max="2049" width="7.5703125" style="14" customWidth="1"/>
    <col min="2050" max="2050" width="15.7109375" style="14" customWidth="1"/>
    <col min="2051" max="2051" width="18.28515625" style="14" customWidth="1"/>
    <col min="2052" max="2052" width="13.5703125" style="14" bestFit="1" customWidth="1"/>
    <col min="2053" max="2053" width="42.85546875" style="14" customWidth="1"/>
    <col min="2054" max="2054" width="36.42578125" style="14" customWidth="1"/>
    <col min="2055" max="2055" width="26" style="14" customWidth="1"/>
    <col min="2056" max="2058" width="11.42578125" style="14"/>
    <col min="2059" max="2059" width="19.42578125" style="14" customWidth="1"/>
    <col min="2060" max="2060" width="11.42578125" style="14"/>
    <col min="2061" max="2061" width="22.28515625" style="14" customWidth="1"/>
    <col min="2062" max="2304" width="11.42578125" style="14"/>
    <col min="2305" max="2305" width="7.5703125" style="14" customWidth="1"/>
    <col min="2306" max="2306" width="15.7109375" style="14" customWidth="1"/>
    <col min="2307" max="2307" width="18.28515625" style="14" customWidth="1"/>
    <col min="2308" max="2308" width="13.5703125" style="14" bestFit="1" customWidth="1"/>
    <col min="2309" max="2309" width="42.85546875" style="14" customWidth="1"/>
    <col min="2310" max="2310" width="36.42578125" style="14" customWidth="1"/>
    <col min="2311" max="2311" width="26" style="14" customWidth="1"/>
    <col min="2312" max="2314" width="11.42578125" style="14"/>
    <col min="2315" max="2315" width="19.42578125" style="14" customWidth="1"/>
    <col min="2316" max="2316" width="11.42578125" style="14"/>
    <col min="2317" max="2317" width="22.28515625" style="14" customWidth="1"/>
    <col min="2318" max="2560" width="11.42578125" style="14"/>
    <col min="2561" max="2561" width="7.5703125" style="14" customWidth="1"/>
    <col min="2562" max="2562" width="15.7109375" style="14" customWidth="1"/>
    <col min="2563" max="2563" width="18.28515625" style="14" customWidth="1"/>
    <col min="2564" max="2564" width="13.5703125" style="14" bestFit="1" customWidth="1"/>
    <col min="2565" max="2565" width="42.85546875" style="14" customWidth="1"/>
    <col min="2566" max="2566" width="36.42578125" style="14" customWidth="1"/>
    <col min="2567" max="2567" width="26" style="14" customWidth="1"/>
    <col min="2568" max="2570" width="11.42578125" style="14"/>
    <col min="2571" max="2571" width="19.42578125" style="14" customWidth="1"/>
    <col min="2572" max="2572" width="11.42578125" style="14"/>
    <col min="2573" max="2573" width="22.28515625" style="14" customWidth="1"/>
    <col min="2574" max="2816" width="11.42578125" style="14"/>
    <col min="2817" max="2817" width="7.5703125" style="14" customWidth="1"/>
    <col min="2818" max="2818" width="15.7109375" style="14" customWidth="1"/>
    <col min="2819" max="2819" width="18.28515625" style="14" customWidth="1"/>
    <col min="2820" max="2820" width="13.5703125" style="14" bestFit="1" customWidth="1"/>
    <col min="2821" max="2821" width="42.85546875" style="14" customWidth="1"/>
    <col min="2822" max="2822" width="36.42578125" style="14" customWidth="1"/>
    <col min="2823" max="2823" width="26" style="14" customWidth="1"/>
    <col min="2824" max="2826" width="11.42578125" style="14"/>
    <col min="2827" max="2827" width="19.42578125" style="14" customWidth="1"/>
    <col min="2828" max="2828" width="11.42578125" style="14"/>
    <col min="2829" max="2829" width="22.28515625" style="14" customWidth="1"/>
    <col min="2830" max="3072" width="11.42578125" style="14"/>
    <col min="3073" max="3073" width="7.5703125" style="14" customWidth="1"/>
    <col min="3074" max="3074" width="15.7109375" style="14" customWidth="1"/>
    <col min="3075" max="3075" width="18.28515625" style="14" customWidth="1"/>
    <col min="3076" max="3076" width="13.5703125" style="14" bestFit="1" customWidth="1"/>
    <col min="3077" max="3077" width="42.85546875" style="14" customWidth="1"/>
    <col min="3078" max="3078" width="36.42578125" style="14" customWidth="1"/>
    <col min="3079" max="3079" width="26" style="14" customWidth="1"/>
    <col min="3080" max="3082" width="11.42578125" style="14"/>
    <col min="3083" max="3083" width="19.42578125" style="14" customWidth="1"/>
    <col min="3084" max="3084" width="11.42578125" style="14"/>
    <col min="3085" max="3085" width="22.28515625" style="14" customWidth="1"/>
    <col min="3086" max="3328" width="11.42578125" style="14"/>
    <col min="3329" max="3329" width="7.5703125" style="14" customWidth="1"/>
    <col min="3330" max="3330" width="15.7109375" style="14" customWidth="1"/>
    <col min="3331" max="3331" width="18.28515625" style="14" customWidth="1"/>
    <col min="3332" max="3332" width="13.5703125" style="14" bestFit="1" customWidth="1"/>
    <col min="3333" max="3333" width="42.85546875" style="14" customWidth="1"/>
    <col min="3334" max="3334" width="36.42578125" style="14" customWidth="1"/>
    <col min="3335" max="3335" width="26" style="14" customWidth="1"/>
    <col min="3336" max="3338" width="11.42578125" style="14"/>
    <col min="3339" max="3339" width="19.42578125" style="14" customWidth="1"/>
    <col min="3340" max="3340" width="11.42578125" style="14"/>
    <col min="3341" max="3341" width="22.28515625" style="14" customWidth="1"/>
    <col min="3342" max="3584" width="11.42578125" style="14"/>
    <col min="3585" max="3585" width="7.5703125" style="14" customWidth="1"/>
    <col min="3586" max="3586" width="15.7109375" style="14" customWidth="1"/>
    <col min="3587" max="3587" width="18.28515625" style="14" customWidth="1"/>
    <col min="3588" max="3588" width="13.5703125" style="14" bestFit="1" customWidth="1"/>
    <col min="3589" max="3589" width="42.85546875" style="14" customWidth="1"/>
    <col min="3590" max="3590" width="36.42578125" style="14" customWidth="1"/>
    <col min="3591" max="3591" width="26" style="14" customWidth="1"/>
    <col min="3592" max="3594" width="11.42578125" style="14"/>
    <col min="3595" max="3595" width="19.42578125" style="14" customWidth="1"/>
    <col min="3596" max="3596" width="11.42578125" style="14"/>
    <col min="3597" max="3597" width="22.28515625" style="14" customWidth="1"/>
    <col min="3598" max="3840" width="11.42578125" style="14"/>
    <col min="3841" max="3841" width="7.5703125" style="14" customWidth="1"/>
    <col min="3842" max="3842" width="15.7109375" style="14" customWidth="1"/>
    <col min="3843" max="3843" width="18.28515625" style="14" customWidth="1"/>
    <col min="3844" max="3844" width="13.5703125" style="14" bestFit="1" customWidth="1"/>
    <col min="3845" max="3845" width="42.85546875" style="14" customWidth="1"/>
    <col min="3846" max="3846" width="36.42578125" style="14" customWidth="1"/>
    <col min="3847" max="3847" width="26" style="14" customWidth="1"/>
    <col min="3848" max="3850" width="11.42578125" style="14"/>
    <col min="3851" max="3851" width="19.42578125" style="14" customWidth="1"/>
    <col min="3852" max="3852" width="11.42578125" style="14"/>
    <col min="3853" max="3853" width="22.28515625" style="14" customWidth="1"/>
    <col min="3854" max="4096" width="11.42578125" style="14"/>
    <col min="4097" max="4097" width="7.5703125" style="14" customWidth="1"/>
    <col min="4098" max="4098" width="15.7109375" style="14" customWidth="1"/>
    <col min="4099" max="4099" width="18.28515625" style="14" customWidth="1"/>
    <col min="4100" max="4100" width="13.5703125" style="14" bestFit="1" customWidth="1"/>
    <col min="4101" max="4101" width="42.85546875" style="14" customWidth="1"/>
    <col min="4102" max="4102" width="36.42578125" style="14" customWidth="1"/>
    <col min="4103" max="4103" width="26" style="14" customWidth="1"/>
    <col min="4104" max="4106" width="11.42578125" style="14"/>
    <col min="4107" max="4107" width="19.42578125" style="14" customWidth="1"/>
    <col min="4108" max="4108" width="11.42578125" style="14"/>
    <col min="4109" max="4109" width="22.28515625" style="14" customWidth="1"/>
    <col min="4110" max="4352" width="11.42578125" style="14"/>
    <col min="4353" max="4353" width="7.5703125" style="14" customWidth="1"/>
    <col min="4354" max="4354" width="15.7109375" style="14" customWidth="1"/>
    <col min="4355" max="4355" width="18.28515625" style="14" customWidth="1"/>
    <col min="4356" max="4356" width="13.5703125" style="14" bestFit="1" customWidth="1"/>
    <col min="4357" max="4357" width="42.85546875" style="14" customWidth="1"/>
    <col min="4358" max="4358" width="36.42578125" style="14" customWidth="1"/>
    <col min="4359" max="4359" width="26" style="14" customWidth="1"/>
    <col min="4360" max="4362" width="11.42578125" style="14"/>
    <col min="4363" max="4363" width="19.42578125" style="14" customWidth="1"/>
    <col min="4364" max="4364" width="11.42578125" style="14"/>
    <col min="4365" max="4365" width="22.28515625" style="14" customWidth="1"/>
    <col min="4366" max="4608" width="11.42578125" style="14"/>
    <col min="4609" max="4609" width="7.5703125" style="14" customWidth="1"/>
    <col min="4610" max="4610" width="15.7109375" style="14" customWidth="1"/>
    <col min="4611" max="4611" width="18.28515625" style="14" customWidth="1"/>
    <col min="4612" max="4612" width="13.5703125" style="14" bestFit="1" customWidth="1"/>
    <col min="4613" max="4613" width="42.85546875" style="14" customWidth="1"/>
    <col min="4614" max="4614" width="36.42578125" style="14" customWidth="1"/>
    <col min="4615" max="4615" width="26" style="14" customWidth="1"/>
    <col min="4616" max="4618" width="11.42578125" style="14"/>
    <col min="4619" max="4619" width="19.42578125" style="14" customWidth="1"/>
    <col min="4620" max="4620" width="11.42578125" style="14"/>
    <col min="4621" max="4621" width="22.28515625" style="14" customWidth="1"/>
    <col min="4622" max="4864" width="11.42578125" style="14"/>
    <col min="4865" max="4865" width="7.5703125" style="14" customWidth="1"/>
    <col min="4866" max="4866" width="15.7109375" style="14" customWidth="1"/>
    <col min="4867" max="4867" width="18.28515625" style="14" customWidth="1"/>
    <col min="4868" max="4868" width="13.5703125" style="14" bestFit="1" customWidth="1"/>
    <col min="4869" max="4869" width="42.85546875" style="14" customWidth="1"/>
    <col min="4870" max="4870" width="36.42578125" style="14" customWidth="1"/>
    <col min="4871" max="4871" width="26" style="14" customWidth="1"/>
    <col min="4872" max="4874" width="11.42578125" style="14"/>
    <col min="4875" max="4875" width="19.42578125" style="14" customWidth="1"/>
    <col min="4876" max="4876" width="11.42578125" style="14"/>
    <col min="4877" max="4877" width="22.28515625" style="14" customWidth="1"/>
    <col min="4878" max="5120" width="11.42578125" style="14"/>
    <col min="5121" max="5121" width="7.5703125" style="14" customWidth="1"/>
    <col min="5122" max="5122" width="15.7109375" style="14" customWidth="1"/>
    <col min="5123" max="5123" width="18.28515625" style="14" customWidth="1"/>
    <col min="5124" max="5124" width="13.5703125" style="14" bestFit="1" customWidth="1"/>
    <col min="5125" max="5125" width="42.85546875" style="14" customWidth="1"/>
    <col min="5126" max="5126" width="36.42578125" style="14" customWidth="1"/>
    <col min="5127" max="5127" width="26" style="14" customWidth="1"/>
    <col min="5128" max="5130" width="11.42578125" style="14"/>
    <col min="5131" max="5131" width="19.42578125" style="14" customWidth="1"/>
    <col min="5132" max="5132" width="11.42578125" style="14"/>
    <col min="5133" max="5133" width="22.28515625" style="14" customWidth="1"/>
    <col min="5134" max="5376" width="11.42578125" style="14"/>
    <col min="5377" max="5377" width="7.5703125" style="14" customWidth="1"/>
    <col min="5378" max="5378" width="15.7109375" style="14" customWidth="1"/>
    <col min="5379" max="5379" width="18.28515625" style="14" customWidth="1"/>
    <col min="5380" max="5380" width="13.5703125" style="14" bestFit="1" customWidth="1"/>
    <col min="5381" max="5381" width="42.85546875" style="14" customWidth="1"/>
    <col min="5382" max="5382" width="36.42578125" style="14" customWidth="1"/>
    <col min="5383" max="5383" width="26" style="14" customWidth="1"/>
    <col min="5384" max="5386" width="11.42578125" style="14"/>
    <col min="5387" max="5387" width="19.42578125" style="14" customWidth="1"/>
    <col min="5388" max="5388" width="11.42578125" style="14"/>
    <col min="5389" max="5389" width="22.28515625" style="14" customWidth="1"/>
    <col min="5390" max="5632" width="11.42578125" style="14"/>
    <col min="5633" max="5633" width="7.5703125" style="14" customWidth="1"/>
    <col min="5634" max="5634" width="15.7109375" style="14" customWidth="1"/>
    <col min="5635" max="5635" width="18.28515625" style="14" customWidth="1"/>
    <col min="5636" max="5636" width="13.5703125" style="14" bestFit="1" customWidth="1"/>
    <col min="5637" max="5637" width="42.85546875" style="14" customWidth="1"/>
    <col min="5638" max="5638" width="36.42578125" style="14" customWidth="1"/>
    <col min="5639" max="5639" width="26" style="14" customWidth="1"/>
    <col min="5640" max="5642" width="11.42578125" style="14"/>
    <col min="5643" max="5643" width="19.42578125" style="14" customWidth="1"/>
    <col min="5644" max="5644" width="11.42578125" style="14"/>
    <col min="5645" max="5645" width="22.28515625" style="14" customWidth="1"/>
    <col min="5646" max="5888" width="11.42578125" style="14"/>
    <col min="5889" max="5889" width="7.5703125" style="14" customWidth="1"/>
    <col min="5890" max="5890" width="15.7109375" style="14" customWidth="1"/>
    <col min="5891" max="5891" width="18.28515625" style="14" customWidth="1"/>
    <col min="5892" max="5892" width="13.5703125" style="14" bestFit="1" customWidth="1"/>
    <col min="5893" max="5893" width="42.85546875" style="14" customWidth="1"/>
    <col min="5894" max="5894" width="36.42578125" style="14" customWidth="1"/>
    <col min="5895" max="5895" width="26" style="14" customWidth="1"/>
    <col min="5896" max="5898" width="11.42578125" style="14"/>
    <col min="5899" max="5899" width="19.42578125" style="14" customWidth="1"/>
    <col min="5900" max="5900" width="11.42578125" style="14"/>
    <col min="5901" max="5901" width="22.28515625" style="14" customWidth="1"/>
    <col min="5902" max="6144" width="11.42578125" style="14"/>
    <col min="6145" max="6145" width="7.5703125" style="14" customWidth="1"/>
    <col min="6146" max="6146" width="15.7109375" style="14" customWidth="1"/>
    <col min="6147" max="6147" width="18.28515625" style="14" customWidth="1"/>
    <col min="6148" max="6148" width="13.5703125" style="14" bestFit="1" customWidth="1"/>
    <col min="6149" max="6149" width="42.85546875" style="14" customWidth="1"/>
    <col min="6150" max="6150" width="36.42578125" style="14" customWidth="1"/>
    <col min="6151" max="6151" width="26" style="14" customWidth="1"/>
    <col min="6152" max="6154" width="11.42578125" style="14"/>
    <col min="6155" max="6155" width="19.42578125" style="14" customWidth="1"/>
    <col min="6156" max="6156" width="11.42578125" style="14"/>
    <col min="6157" max="6157" width="22.28515625" style="14" customWidth="1"/>
    <col min="6158" max="6400" width="11.42578125" style="14"/>
    <col min="6401" max="6401" width="7.5703125" style="14" customWidth="1"/>
    <col min="6402" max="6402" width="15.7109375" style="14" customWidth="1"/>
    <col min="6403" max="6403" width="18.28515625" style="14" customWidth="1"/>
    <col min="6404" max="6404" width="13.5703125" style="14" bestFit="1" customWidth="1"/>
    <col min="6405" max="6405" width="42.85546875" style="14" customWidth="1"/>
    <col min="6406" max="6406" width="36.42578125" style="14" customWidth="1"/>
    <col min="6407" max="6407" width="26" style="14" customWidth="1"/>
    <col min="6408" max="6410" width="11.42578125" style="14"/>
    <col min="6411" max="6411" width="19.42578125" style="14" customWidth="1"/>
    <col min="6412" max="6412" width="11.42578125" style="14"/>
    <col min="6413" max="6413" width="22.28515625" style="14" customWidth="1"/>
    <col min="6414" max="6656" width="11.42578125" style="14"/>
    <col min="6657" max="6657" width="7.5703125" style="14" customWidth="1"/>
    <col min="6658" max="6658" width="15.7109375" style="14" customWidth="1"/>
    <col min="6659" max="6659" width="18.28515625" style="14" customWidth="1"/>
    <col min="6660" max="6660" width="13.5703125" style="14" bestFit="1" customWidth="1"/>
    <col min="6661" max="6661" width="42.85546875" style="14" customWidth="1"/>
    <col min="6662" max="6662" width="36.42578125" style="14" customWidth="1"/>
    <col min="6663" max="6663" width="26" style="14" customWidth="1"/>
    <col min="6664" max="6666" width="11.42578125" style="14"/>
    <col min="6667" max="6667" width="19.42578125" style="14" customWidth="1"/>
    <col min="6668" max="6668" width="11.42578125" style="14"/>
    <col min="6669" max="6669" width="22.28515625" style="14" customWidth="1"/>
    <col min="6670" max="6912" width="11.42578125" style="14"/>
    <col min="6913" max="6913" width="7.5703125" style="14" customWidth="1"/>
    <col min="6914" max="6914" width="15.7109375" style="14" customWidth="1"/>
    <col min="6915" max="6915" width="18.28515625" style="14" customWidth="1"/>
    <col min="6916" max="6916" width="13.5703125" style="14" bestFit="1" customWidth="1"/>
    <col min="6917" max="6917" width="42.85546875" style="14" customWidth="1"/>
    <col min="6918" max="6918" width="36.42578125" style="14" customWidth="1"/>
    <col min="6919" max="6919" width="26" style="14" customWidth="1"/>
    <col min="6920" max="6922" width="11.42578125" style="14"/>
    <col min="6923" max="6923" width="19.42578125" style="14" customWidth="1"/>
    <col min="6924" max="6924" width="11.42578125" style="14"/>
    <col min="6925" max="6925" width="22.28515625" style="14" customWidth="1"/>
    <col min="6926" max="7168" width="11.42578125" style="14"/>
    <col min="7169" max="7169" width="7.5703125" style="14" customWidth="1"/>
    <col min="7170" max="7170" width="15.7109375" style="14" customWidth="1"/>
    <col min="7171" max="7171" width="18.28515625" style="14" customWidth="1"/>
    <col min="7172" max="7172" width="13.5703125" style="14" bestFit="1" customWidth="1"/>
    <col min="7173" max="7173" width="42.85546875" style="14" customWidth="1"/>
    <col min="7174" max="7174" width="36.42578125" style="14" customWidth="1"/>
    <col min="7175" max="7175" width="26" style="14" customWidth="1"/>
    <col min="7176" max="7178" width="11.42578125" style="14"/>
    <col min="7179" max="7179" width="19.42578125" style="14" customWidth="1"/>
    <col min="7180" max="7180" width="11.42578125" style="14"/>
    <col min="7181" max="7181" width="22.28515625" style="14" customWidth="1"/>
    <col min="7182" max="7424" width="11.42578125" style="14"/>
    <col min="7425" max="7425" width="7.5703125" style="14" customWidth="1"/>
    <col min="7426" max="7426" width="15.7109375" style="14" customWidth="1"/>
    <col min="7427" max="7427" width="18.28515625" style="14" customWidth="1"/>
    <col min="7428" max="7428" width="13.5703125" style="14" bestFit="1" customWidth="1"/>
    <col min="7429" max="7429" width="42.85546875" style="14" customWidth="1"/>
    <col min="7430" max="7430" width="36.42578125" style="14" customWidth="1"/>
    <col min="7431" max="7431" width="26" style="14" customWidth="1"/>
    <col min="7432" max="7434" width="11.42578125" style="14"/>
    <col min="7435" max="7435" width="19.42578125" style="14" customWidth="1"/>
    <col min="7436" max="7436" width="11.42578125" style="14"/>
    <col min="7437" max="7437" width="22.28515625" style="14" customWidth="1"/>
    <col min="7438" max="7680" width="11.42578125" style="14"/>
    <col min="7681" max="7681" width="7.5703125" style="14" customWidth="1"/>
    <col min="7682" max="7682" width="15.7109375" style="14" customWidth="1"/>
    <col min="7683" max="7683" width="18.28515625" style="14" customWidth="1"/>
    <col min="7684" max="7684" width="13.5703125" style="14" bestFit="1" customWidth="1"/>
    <col min="7685" max="7685" width="42.85546875" style="14" customWidth="1"/>
    <col min="7686" max="7686" width="36.42578125" style="14" customWidth="1"/>
    <col min="7687" max="7687" width="26" style="14" customWidth="1"/>
    <col min="7688" max="7690" width="11.42578125" style="14"/>
    <col min="7691" max="7691" width="19.42578125" style="14" customWidth="1"/>
    <col min="7692" max="7692" width="11.42578125" style="14"/>
    <col min="7693" max="7693" width="22.28515625" style="14" customWidth="1"/>
    <col min="7694" max="7936" width="11.42578125" style="14"/>
    <col min="7937" max="7937" width="7.5703125" style="14" customWidth="1"/>
    <col min="7938" max="7938" width="15.7109375" style="14" customWidth="1"/>
    <col min="7939" max="7939" width="18.28515625" style="14" customWidth="1"/>
    <col min="7940" max="7940" width="13.5703125" style="14" bestFit="1" customWidth="1"/>
    <col min="7941" max="7941" width="42.85546875" style="14" customWidth="1"/>
    <col min="7942" max="7942" width="36.42578125" style="14" customWidth="1"/>
    <col min="7943" max="7943" width="26" style="14" customWidth="1"/>
    <col min="7944" max="7946" width="11.42578125" style="14"/>
    <col min="7947" max="7947" width="19.42578125" style="14" customWidth="1"/>
    <col min="7948" max="7948" width="11.42578125" style="14"/>
    <col min="7949" max="7949" width="22.28515625" style="14" customWidth="1"/>
    <col min="7950" max="8192" width="11.42578125" style="14"/>
    <col min="8193" max="8193" width="7.5703125" style="14" customWidth="1"/>
    <col min="8194" max="8194" width="15.7109375" style="14" customWidth="1"/>
    <col min="8195" max="8195" width="18.28515625" style="14" customWidth="1"/>
    <col min="8196" max="8196" width="13.5703125" style="14" bestFit="1" customWidth="1"/>
    <col min="8197" max="8197" width="42.85546875" style="14" customWidth="1"/>
    <col min="8198" max="8198" width="36.42578125" style="14" customWidth="1"/>
    <col min="8199" max="8199" width="26" style="14" customWidth="1"/>
    <col min="8200" max="8202" width="11.42578125" style="14"/>
    <col min="8203" max="8203" width="19.42578125" style="14" customWidth="1"/>
    <col min="8204" max="8204" width="11.42578125" style="14"/>
    <col min="8205" max="8205" width="22.28515625" style="14" customWidth="1"/>
    <col min="8206" max="8448" width="11.42578125" style="14"/>
    <col min="8449" max="8449" width="7.5703125" style="14" customWidth="1"/>
    <col min="8450" max="8450" width="15.7109375" style="14" customWidth="1"/>
    <col min="8451" max="8451" width="18.28515625" style="14" customWidth="1"/>
    <col min="8452" max="8452" width="13.5703125" style="14" bestFit="1" customWidth="1"/>
    <col min="8453" max="8453" width="42.85546875" style="14" customWidth="1"/>
    <col min="8454" max="8454" width="36.42578125" style="14" customWidth="1"/>
    <col min="8455" max="8455" width="26" style="14" customWidth="1"/>
    <col min="8456" max="8458" width="11.42578125" style="14"/>
    <col min="8459" max="8459" width="19.42578125" style="14" customWidth="1"/>
    <col min="8460" max="8460" width="11.42578125" style="14"/>
    <col min="8461" max="8461" width="22.28515625" style="14" customWidth="1"/>
    <col min="8462" max="8704" width="11.42578125" style="14"/>
    <col min="8705" max="8705" width="7.5703125" style="14" customWidth="1"/>
    <col min="8706" max="8706" width="15.7109375" style="14" customWidth="1"/>
    <col min="8707" max="8707" width="18.28515625" style="14" customWidth="1"/>
    <col min="8708" max="8708" width="13.5703125" style="14" bestFit="1" customWidth="1"/>
    <col min="8709" max="8709" width="42.85546875" style="14" customWidth="1"/>
    <col min="8710" max="8710" width="36.42578125" style="14" customWidth="1"/>
    <col min="8711" max="8711" width="26" style="14" customWidth="1"/>
    <col min="8712" max="8714" width="11.42578125" style="14"/>
    <col min="8715" max="8715" width="19.42578125" style="14" customWidth="1"/>
    <col min="8716" max="8716" width="11.42578125" style="14"/>
    <col min="8717" max="8717" width="22.28515625" style="14" customWidth="1"/>
    <col min="8718" max="8960" width="11.42578125" style="14"/>
    <col min="8961" max="8961" width="7.5703125" style="14" customWidth="1"/>
    <col min="8962" max="8962" width="15.7109375" style="14" customWidth="1"/>
    <col min="8963" max="8963" width="18.28515625" style="14" customWidth="1"/>
    <col min="8964" max="8964" width="13.5703125" style="14" bestFit="1" customWidth="1"/>
    <col min="8965" max="8965" width="42.85546875" style="14" customWidth="1"/>
    <col min="8966" max="8966" width="36.42578125" style="14" customWidth="1"/>
    <col min="8967" max="8967" width="26" style="14" customWidth="1"/>
    <col min="8968" max="8970" width="11.42578125" style="14"/>
    <col min="8971" max="8971" width="19.42578125" style="14" customWidth="1"/>
    <col min="8972" max="8972" width="11.42578125" style="14"/>
    <col min="8973" max="8973" width="22.28515625" style="14" customWidth="1"/>
    <col min="8974" max="9216" width="11.42578125" style="14"/>
    <col min="9217" max="9217" width="7.5703125" style="14" customWidth="1"/>
    <col min="9218" max="9218" width="15.7109375" style="14" customWidth="1"/>
    <col min="9219" max="9219" width="18.28515625" style="14" customWidth="1"/>
    <col min="9220" max="9220" width="13.5703125" style="14" bestFit="1" customWidth="1"/>
    <col min="9221" max="9221" width="42.85546875" style="14" customWidth="1"/>
    <col min="9222" max="9222" width="36.42578125" style="14" customWidth="1"/>
    <col min="9223" max="9223" width="26" style="14" customWidth="1"/>
    <col min="9224" max="9226" width="11.42578125" style="14"/>
    <col min="9227" max="9227" width="19.42578125" style="14" customWidth="1"/>
    <col min="9228" max="9228" width="11.42578125" style="14"/>
    <col min="9229" max="9229" width="22.28515625" style="14" customWidth="1"/>
    <col min="9230" max="9472" width="11.42578125" style="14"/>
    <col min="9473" max="9473" width="7.5703125" style="14" customWidth="1"/>
    <col min="9474" max="9474" width="15.7109375" style="14" customWidth="1"/>
    <col min="9475" max="9475" width="18.28515625" style="14" customWidth="1"/>
    <col min="9476" max="9476" width="13.5703125" style="14" bestFit="1" customWidth="1"/>
    <col min="9477" max="9477" width="42.85546875" style="14" customWidth="1"/>
    <col min="9478" max="9478" width="36.42578125" style="14" customWidth="1"/>
    <col min="9479" max="9479" width="26" style="14" customWidth="1"/>
    <col min="9480" max="9482" width="11.42578125" style="14"/>
    <col min="9483" max="9483" width="19.42578125" style="14" customWidth="1"/>
    <col min="9484" max="9484" width="11.42578125" style="14"/>
    <col min="9485" max="9485" width="22.28515625" style="14" customWidth="1"/>
    <col min="9486" max="9728" width="11.42578125" style="14"/>
    <col min="9729" max="9729" width="7.5703125" style="14" customWidth="1"/>
    <col min="9730" max="9730" width="15.7109375" style="14" customWidth="1"/>
    <col min="9731" max="9731" width="18.28515625" style="14" customWidth="1"/>
    <col min="9732" max="9732" width="13.5703125" style="14" bestFit="1" customWidth="1"/>
    <col min="9733" max="9733" width="42.85546875" style="14" customWidth="1"/>
    <col min="9734" max="9734" width="36.42578125" style="14" customWidth="1"/>
    <col min="9735" max="9735" width="26" style="14" customWidth="1"/>
    <col min="9736" max="9738" width="11.42578125" style="14"/>
    <col min="9739" max="9739" width="19.42578125" style="14" customWidth="1"/>
    <col min="9740" max="9740" width="11.42578125" style="14"/>
    <col min="9741" max="9741" width="22.28515625" style="14" customWidth="1"/>
    <col min="9742" max="9984" width="11.42578125" style="14"/>
    <col min="9985" max="9985" width="7.5703125" style="14" customWidth="1"/>
    <col min="9986" max="9986" width="15.7109375" style="14" customWidth="1"/>
    <col min="9987" max="9987" width="18.28515625" style="14" customWidth="1"/>
    <col min="9988" max="9988" width="13.5703125" style="14" bestFit="1" customWidth="1"/>
    <col min="9989" max="9989" width="42.85546875" style="14" customWidth="1"/>
    <col min="9990" max="9990" width="36.42578125" style="14" customWidth="1"/>
    <col min="9991" max="9991" width="26" style="14" customWidth="1"/>
    <col min="9992" max="9994" width="11.42578125" style="14"/>
    <col min="9995" max="9995" width="19.42578125" style="14" customWidth="1"/>
    <col min="9996" max="9996" width="11.42578125" style="14"/>
    <col min="9997" max="9997" width="22.28515625" style="14" customWidth="1"/>
    <col min="9998" max="10240" width="11.42578125" style="14"/>
    <col min="10241" max="10241" width="7.5703125" style="14" customWidth="1"/>
    <col min="10242" max="10242" width="15.7109375" style="14" customWidth="1"/>
    <col min="10243" max="10243" width="18.28515625" style="14" customWidth="1"/>
    <col min="10244" max="10244" width="13.5703125" style="14" bestFit="1" customWidth="1"/>
    <col min="10245" max="10245" width="42.85546875" style="14" customWidth="1"/>
    <col min="10246" max="10246" width="36.42578125" style="14" customWidth="1"/>
    <col min="10247" max="10247" width="26" style="14" customWidth="1"/>
    <col min="10248" max="10250" width="11.42578125" style="14"/>
    <col min="10251" max="10251" width="19.42578125" style="14" customWidth="1"/>
    <col min="10252" max="10252" width="11.42578125" style="14"/>
    <col min="10253" max="10253" width="22.28515625" style="14" customWidth="1"/>
    <col min="10254" max="10496" width="11.42578125" style="14"/>
    <col min="10497" max="10497" width="7.5703125" style="14" customWidth="1"/>
    <col min="10498" max="10498" width="15.7109375" style="14" customWidth="1"/>
    <col min="10499" max="10499" width="18.28515625" style="14" customWidth="1"/>
    <col min="10500" max="10500" width="13.5703125" style="14" bestFit="1" customWidth="1"/>
    <col min="10501" max="10501" width="42.85546875" style="14" customWidth="1"/>
    <col min="10502" max="10502" width="36.42578125" style="14" customWidth="1"/>
    <col min="10503" max="10503" width="26" style="14" customWidth="1"/>
    <col min="10504" max="10506" width="11.42578125" style="14"/>
    <col min="10507" max="10507" width="19.42578125" style="14" customWidth="1"/>
    <col min="10508" max="10508" width="11.42578125" style="14"/>
    <col min="10509" max="10509" width="22.28515625" style="14" customWidth="1"/>
    <col min="10510" max="10752" width="11.42578125" style="14"/>
    <col min="10753" max="10753" width="7.5703125" style="14" customWidth="1"/>
    <col min="10754" max="10754" width="15.7109375" style="14" customWidth="1"/>
    <col min="10755" max="10755" width="18.28515625" style="14" customWidth="1"/>
    <col min="10756" max="10756" width="13.5703125" style="14" bestFit="1" customWidth="1"/>
    <col min="10757" max="10757" width="42.85546875" style="14" customWidth="1"/>
    <col min="10758" max="10758" width="36.42578125" style="14" customWidth="1"/>
    <col min="10759" max="10759" width="26" style="14" customWidth="1"/>
    <col min="10760" max="10762" width="11.42578125" style="14"/>
    <col min="10763" max="10763" width="19.42578125" style="14" customWidth="1"/>
    <col min="10764" max="10764" width="11.42578125" style="14"/>
    <col min="10765" max="10765" width="22.28515625" style="14" customWidth="1"/>
    <col min="10766" max="11008" width="11.42578125" style="14"/>
    <col min="11009" max="11009" width="7.5703125" style="14" customWidth="1"/>
    <col min="11010" max="11010" width="15.7109375" style="14" customWidth="1"/>
    <col min="11011" max="11011" width="18.28515625" style="14" customWidth="1"/>
    <col min="11012" max="11012" width="13.5703125" style="14" bestFit="1" customWidth="1"/>
    <col min="11013" max="11013" width="42.85546875" style="14" customWidth="1"/>
    <col min="11014" max="11014" width="36.42578125" style="14" customWidth="1"/>
    <col min="11015" max="11015" width="26" style="14" customWidth="1"/>
    <col min="11016" max="11018" width="11.42578125" style="14"/>
    <col min="11019" max="11019" width="19.42578125" style="14" customWidth="1"/>
    <col min="11020" max="11020" width="11.42578125" style="14"/>
    <col min="11021" max="11021" width="22.28515625" style="14" customWidth="1"/>
    <col min="11022" max="11264" width="11.42578125" style="14"/>
    <col min="11265" max="11265" width="7.5703125" style="14" customWidth="1"/>
    <col min="11266" max="11266" width="15.7109375" style="14" customWidth="1"/>
    <col min="11267" max="11267" width="18.28515625" style="14" customWidth="1"/>
    <col min="11268" max="11268" width="13.5703125" style="14" bestFit="1" customWidth="1"/>
    <col min="11269" max="11269" width="42.85546875" style="14" customWidth="1"/>
    <col min="11270" max="11270" width="36.42578125" style="14" customWidth="1"/>
    <col min="11271" max="11271" width="26" style="14" customWidth="1"/>
    <col min="11272" max="11274" width="11.42578125" style="14"/>
    <col min="11275" max="11275" width="19.42578125" style="14" customWidth="1"/>
    <col min="11276" max="11276" width="11.42578125" style="14"/>
    <col min="11277" max="11277" width="22.28515625" style="14" customWidth="1"/>
    <col min="11278" max="11520" width="11.42578125" style="14"/>
    <col min="11521" max="11521" width="7.5703125" style="14" customWidth="1"/>
    <col min="11522" max="11522" width="15.7109375" style="14" customWidth="1"/>
    <col min="11523" max="11523" width="18.28515625" style="14" customWidth="1"/>
    <col min="11524" max="11524" width="13.5703125" style="14" bestFit="1" customWidth="1"/>
    <col min="11525" max="11525" width="42.85546875" style="14" customWidth="1"/>
    <col min="11526" max="11526" width="36.42578125" style="14" customWidth="1"/>
    <col min="11527" max="11527" width="26" style="14" customWidth="1"/>
    <col min="11528" max="11530" width="11.42578125" style="14"/>
    <col min="11531" max="11531" width="19.42578125" style="14" customWidth="1"/>
    <col min="11532" max="11532" width="11.42578125" style="14"/>
    <col min="11533" max="11533" width="22.28515625" style="14" customWidth="1"/>
    <col min="11534" max="11776" width="11.42578125" style="14"/>
    <col min="11777" max="11777" width="7.5703125" style="14" customWidth="1"/>
    <col min="11778" max="11778" width="15.7109375" style="14" customWidth="1"/>
    <col min="11779" max="11779" width="18.28515625" style="14" customWidth="1"/>
    <col min="11780" max="11780" width="13.5703125" style="14" bestFit="1" customWidth="1"/>
    <col min="11781" max="11781" width="42.85546875" style="14" customWidth="1"/>
    <col min="11782" max="11782" width="36.42578125" style="14" customWidth="1"/>
    <col min="11783" max="11783" width="26" style="14" customWidth="1"/>
    <col min="11784" max="11786" width="11.42578125" style="14"/>
    <col min="11787" max="11787" width="19.42578125" style="14" customWidth="1"/>
    <col min="11788" max="11788" width="11.42578125" style="14"/>
    <col min="11789" max="11789" width="22.28515625" style="14" customWidth="1"/>
    <col min="11790" max="12032" width="11.42578125" style="14"/>
    <col min="12033" max="12033" width="7.5703125" style="14" customWidth="1"/>
    <col min="12034" max="12034" width="15.7109375" style="14" customWidth="1"/>
    <col min="12035" max="12035" width="18.28515625" style="14" customWidth="1"/>
    <col min="12036" max="12036" width="13.5703125" style="14" bestFit="1" customWidth="1"/>
    <col min="12037" max="12037" width="42.85546875" style="14" customWidth="1"/>
    <col min="12038" max="12038" width="36.42578125" style="14" customWidth="1"/>
    <col min="12039" max="12039" width="26" style="14" customWidth="1"/>
    <col min="12040" max="12042" width="11.42578125" style="14"/>
    <col min="12043" max="12043" width="19.42578125" style="14" customWidth="1"/>
    <col min="12044" max="12044" width="11.42578125" style="14"/>
    <col min="12045" max="12045" width="22.28515625" style="14" customWidth="1"/>
    <col min="12046" max="12288" width="11.42578125" style="14"/>
    <col min="12289" max="12289" width="7.5703125" style="14" customWidth="1"/>
    <col min="12290" max="12290" width="15.7109375" style="14" customWidth="1"/>
    <col min="12291" max="12291" width="18.28515625" style="14" customWidth="1"/>
    <col min="12292" max="12292" width="13.5703125" style="14" bestFit="1" customWidth="1"/>
    <col min="12293" max="12293" width="42.85546875" style="14" customWidth="1"/>
    <col min="12294" max="12294" width="36.42578125" style="14" customWidth="1"/>
    <col min="12295" max="12295" width="26" style="14" customWidth="1"/>
    <col min="12296" max="12298" width="11.42578125" style="14"/>
    <col min="12299" max="12299" width="19.42578125" style="14" customWidth="1"/>
    <col min="12300" max="12300" width="11.42578125" style="14"/>
    <col min="12301" max="12301" width="22.28515625" style="14" customWidth="1"/>
    <col min="12302" max="12544" width="11.42578125" style="14"/>
    <col min="12545" max="12545" width="7.5703125" style="14" customWidth="1"/>
    <col min="12546" max="12546" width="15.7109375" style="14" customWidth="1"/>
    <col min="12547" max="12547" width="18.28515625" style="14" customWidth="1"/>
    <col min="12548" max="12548" width="13.5703125" style="14" bestFit="1" customWidth="1"/>
    <col min="12549" max="12549" width="42.85546875" style="14" customWidth="1"/>
    <col min="12550" max="12550" width="36.42578125" style="14" customWidth="1"/>
    <col min="12551" max="12551" width="26" style="14" customWidth="1"/>
    <col min="12552" max="12554" width="11.42578125" style="14"/>
    <col min="12555" max="12555" width="19.42578125" style="14" customWidth="1"/>
    <col min="12556" max="12556" width="11.42578125" style="14"/>
    <col min="12557" max="12557" width="22.28515625" style="14" customWidth="1"/>
    <col min="12558" max="12800" width="11.42578125" style="14"/>
    <col min="12801" max="12801" width="7.5703125" style="14" customWidth="1"/>
    <col min="12802" max="12802" width="15.7109375" style="14" customWidth="1"/>
    <col min="12803" max="12803" width="18.28515625" style="14" customWidth="1"/>
    <col min="12804" max="12804" width="13.5703125" style="14" bestFit="1" customWidth="1"/>
    <col min="12805" max="12805" width="42.85546875" style="14" customWidth="1"/>
    <col min="12806" max="12806" width="36.42578125" style="14" customWidth="1"/>
    <col min="12807" max="12807" width="26" style="14" customWidth="1"/>
    <col min="12808" max="12810" width="11.42578125" style="14"/>
    <col min="12811" max="12811" width="19.42578125" style="14" customWidth="1"/>
    <col min="12812" max="12812" width="11.42578125" style="14"/>
    <col min="12813" max="12813" width="22.28515625" style="14" customWidth="1"/>
    <col min="12814" max="13056" width="11.42578125" style="14"/>
    <col min="13057" max="13057" width="7.5703125" style="14" customWidth="1"/>
    <col min="13058" max="13058" width="15.7109375" style="14" customWidth="1"/>
    <col min="13059" max="13059" width="18.28515625" style="14" customWidth="1"/>
    <col min="13060" max="13060" width="13.5703125" style="14" bestFit="1" customWidth="1"/>
    <col min="13061" max="13061" width="42.85546875" style="14" customWidth="1"/>
    <col min="13062" max="13062" width="36.42578125" style="14" customWidth="1"/>
    <col min="13063" max="13063" width="26" style="14" customWidth="1"/>
    <col min="13064" max="13066" width="11.42578125" style="14"/>
    <col min="13067" max="13067" width="19.42578125" style="14" customWidth="1"/>
    <col min="13068" max="13068" width="11.42578125" style="14"/>
    <col min="13069" max="13069" width="22.28515625" style="14" customWidth="1"/>
    <col min="13070" max="13312" width="11.42578125" style="14"/>
    <col min="13313" max="13313" width="7.5703125" style="14" customWidth="1"/>
    <col min="13314" max="13314" width="15.7109375" style="14" customWidth="1"/>
    <col min="13315" max="13315" width="18.28515625" style="14" customWidth="1"/>
    <col min="13316" max="13316" width="13.5703125" style="14" bestFit="1" customWidth="1"/>
    <col min="13317" max="13317" width="42.85546875" style="14" customWidth="1"/>
    <col min="13318" max="13318" width="36.42578125" style="14" customWidth="1"/>
    <col min="13319" max="13319" width="26" style="14" customWidth="1"/>
    <col min="13320" max="13322" width="11.42578125" style="14"/>
    <col min="13323" max="13323" width="19.42578125" style="14" customWidth="1"/>
    <col min="13324" max="13324" width="11.42578125" style="14"/>
    <col min="13325" max="13325" width="22.28515625" style="14" customWidth="1"/>
    <col min="13326" max="13568" width="11.42578125" style="14"/>
    <col min="13569" max="13569" width="7.5703125" style="14" customWidth="1"/>
    <col min="13570" max="13570" width="15.7109375" style="14" customWidth="1"/>
    <col min="13571" max="13571" width="18.28515625" style="14" customWidth="1"/>
    <col min="13572" max="13572" width="13.5703125" style="14" bestFit="1" customWidth="1"/>
    <col min="13573" max="13573" width="42.85546875" style="14" customWidth="1"/>
    <col min="13574" max="13574" width="36.42578125" style="14" customWidth="1"/>
    <col min="13575" max="13575" width="26" style="14" customWidth="1"/>
    <col min="13576" max="13578" width="11.42578125" style="14"/>
    <col min="13579" max="13579" width="19.42578125" style="14" customWidth="1"/>
    <col min="13580" max="13580" width="11.42578125" style="14"/>
    <col min="13581" max="13581" width="22.28515625" style="14" customWidth="1"/>
    <col min="13582" max="13824" width="11.42578125" style="14"/>
    <col min="13825" max="13825" width="7.5703125" style="14" customWidth="1"/>
    <col min="13826" max="13826" width="15.7109375" style="14" customWidth="1"/>
    <col min="13827" max="13827" width="18.28515625" style="14" customWidth="1"/>
    <col min="13828" max="13828" width="13.5703125" style="14" bestFit="1" customWidth="1"/>
    <col min="13829" max="13829" width="42.85546875" style="14" customWidth="1"/>
    <col min="13830" max="13830" width="36.42578125" style="14" customWidth="1"/>
    <col min="13831" max="13831" width="26" style="14" customWidth="1"/>
    <col min="13832" max="13834" width="11.42578125" style="14"/>
    <col min="13835" max="13835" width="19.42578125" style="14" customWidth="1"/>
    <col min="13836" max="13836" width="11.42578125" style="14"/>
    <col min="13837" max="13837" width="22.28515625" style="14" customWidth="1"/>
    <col min="13838" max="14080" width="11.42578125" style="14"/>
    <col min="14081" max="14081" width="7.5703125" style="14" customWidth="1"/>
    <col min="14082" max="14082" width="15.7109375" style="14" customWidth="1"/>
    <col min="14083" max="14083" width="18.28515625" style="14" customWidth="1"/>
    <col min="14084" max="14084" width="13.5703125" style="14" bestFit="1" customWidth="1"/>
    <col min="14085" max="14085" width="42.85546875" style="14" customWidth="1"/>
    <col min="14086" max="14086" width="36.42578125" style="14" customWidth="1"/>
    <col min="14087" max="14087" width="26" style="14" customWidth="1"/>
    <col min="14088" max="14090" width="11.42578125" style="14"/>
    <col min="14091" max="14091" width="19.42578125" style="14" customWidth="1"/>
    <col min="14092" max="14092" width="11.42578125" style="14"/>
    <col min="14093" max="14093" width="22.28515625" style="14" customWidth="1"/>
    <col min="14094" max="14336" width="11.42578125" style="14"/>
    <col min="14337" max="14337" width="7.5703125" style="14" customWidth="1"/>
    <col min="14338" max="14338" width="15.7109375" style="14" customWidth="1"/>
    <col min="14339" max="14339" width="18.28515625" style="14" customWidth="1"/>
    <col min="14340" max="14340" width="13.5703125" style="14" bestFit="1" customWidth="1"/>
    <col min="14341" max="14341" width="42.85546875" style="14" customWidth="1"/>
    <col min="14342" max="14342" width="36.42578125" style="14" customWidth="1"/>
    <col min="14343" max="14343" width="26" style="14" customWidth="1"/>
    <col min="14344" max="14346" width="11.42578125" style="14"/>
    <col min="14347" max="14347" width="19.42578125" style="14" customWidth="1"/>
    <col min="14348" max="14348" width="11.42578125" style="14"/>
    <col min="14349" max="14349" width="22.28515625" style="14" customWidth="1"/>
    <col min="14350" max="14592" width="11.42578125" style="14"/>
    <col min="14593" max="14593" width="7.5703125" style="14" customWidth="1"/>
    <col min="14594" max="14594" width="15.7109375" style="14" customWidth="1"/>
    <col min="14595" max="14595" width="18.28515625" style="14" customWidth="1"/>
    <col min="14596" max="14596" width="13.5703125" style="14" bestFit="1" customWidth="1"/>
    <col min="14597" max="14597" width="42.85546875" style="14" customWidth="1"/>
    <col min="14598" max="14598" width="36.42578125" style="14" customWidth="1"/>
    <col min="14599" max="14599" width="26" style="14" customWidth="1"/>
    <col min="14600" max="14602" width="11.42578125" style="14"/>
    <col min="14603" max="14603" width="19.42578125" style="14" customWidth="1"/>
    <col min="14604" max="14604" width="11.42578125" style="14"/>
    <col min="14605" max="14605" width="22.28515625" style="14" customWidth="1"/>
    <col min="14606" max="14848" width="11.42578125" style="14"/>
    <col min="14849" max="14849" width="7.5703125" style="14" customWidth="1"/>
    <col min="14850" max="14850" width="15.7109375" style="14" customWidth="1"/>
    <col min="14851" max="14851" width="18.28515625" style="14" customWidth="1"/>
    <col min="14852" max="14852" width="13.5703125" style="14" bestFit="1" customWidth="1"/>
    <col min="14853" max="14853" width="42.85546875" style="14" customWidth="1"/>
    <col min="14854" max="14854" width="36.42578125" style="14" customWidth="1"/>
    <col min="14855" max="14855" width="26" style="14" customWidth="1"/>
    <col min="14856" max="14858" width="11.42578125" style="14"/>
    <col min="14859" max="14859" width="19.42578125" style="14" customWidth="1"/>
    <col min="14860" max="14860" width="11.42578125" style="14"/>
    <col min="14861" max="14861" width="22.28515625" style="14" customWidth="1"/>
    <col min="14862" max="15104" width="11.42578125" style="14"/>
    <col min="15105" max="15105" width="7.5703125" style="14" customWidth="1"/>
    <col min="15106" max="15106" width="15.7109375" style="14" customWidth="1"/>
    <col min="15107" max="15107" width="18.28515625" style="14" customWidth="1"/>
    <col min="15108" max="15108" width="13.5703125" style="14" bestFit="1" customWidth="1"/>
    <col min="15109" max="15109" width="42.85546875" style="14" customWidth="1"/>
    <col min="15110" max="15110" width="36.42578125" style="14" customWidth="1"/>
    <col min="15111" max="15111" width="26" style="14" customWidth="1"/>
    <col min="15112" max="15114" width="11.42578125" style="14"/>
    <col min="15115" max="15115" width="19.42578125" style="14" customWidth="1"/>
    <col min="15116" max="15116" width="11.42578125" style="14"/>
    <col min="15117" max="15117" width="22.28515625" style="14" customWidth="1"/>
    <col min="15118" max="15360" width="11.42578125" style="14"/>
    <col min="15361" max="15361" width="7.5703125" style="14" customWidth="1"/>
    <col min="15362" max="15362" width="15.7109375" style="14" customWidth="1"/>
    <col min="15363" max="15363" width="18.28515625" style="14" customWidth="1"/>
    <col min="15364" max="15364" width="13.5703125" style="14" bestFit="1" customWidth="1"/>
    <col min="15365" max="15365" width="42.85546875" style="14" customWidth="1"/>
    <col min="15366" max="15366" width="36.42578125" style="14" customWidth="1"/>
    <col min="15367" max="15367" width="26" style="14" customWidth="1"/>
    <col min="15368" max="15370" width="11.42578125" style="14"/>
    <col min="15371" max="15371" width="19.42578125" style="14" customWidth="1"/>
    <col min="15372" max="15372" width="11.42578125" style="14"/>
    <col min="15373" max="15373" width="22.28515625" style="14" customWidth="1"/>
    <col min="15374" max="15616" width="11.42578125" style="14"/>
    <col min="15617" max="15617" width="7.5703125" style="14" customWidth="1"/>
    <col min="15618" max="15618" width="15.7109375" style="14" customWidth="1"/>
    <col min="15619" max="15619" width="18.28515625" style="14" customWidth="1"/>
    <col min="15620" max="15620" width="13.5703125" style="14" bestFit="1" customWidth="1"/>
    <col min="15621" max="15621" width="42.85546875" style="14" customWidth="1"/>
    <col min="15622" max="15622" width="36.42578125" style="14" customWidth="1"/>
    <col min="15623" max="15623" width="26" style="14" customWidth="1"/>
    <col min="15624" max="15626" width="11.42578125" style="14"/>
    <col min="15627" max="15627" width="19.42578125" style="14" customWidth="1"/>
    <col min="15628" max="15628" width="11.42578125" style="14"/>
    <col min="15629" max="15629" width="22.28515625" style="14" customWidth="1"/>
    <col min="15630" max="15872" width="11.42578125" style="14"/>
    <col min="15873" max="15873" width="7.5703125" style="14" customWidth="1"/>
    <col min="15874" max="15874" width="15.7109375" style="14" customWidth="1"/>
    <col min="15875" max="15875" width="18.28515625" style="14" customWidth="1"/>
    <col min="15876" max="15876" width="13.5703125" style="14" bestFit="1" customWidth="1"/>
    <col min="15877" max="15877" width="42.85546875" style="14" customWidth="1"/>
    <col min="15878" max="15878" width="36.42578125" style="14" customWidth="1"/>
    <col min="15879" max="15879" width="26" style="14" customWidth="1"/>
    <col min="15880" max="15882" width="11.42578125" style="14"/>
    <col min="15883" max="15883" width="19.42578125" style="14" customWidth="1"/>
    <col min="15884" max="15884" width="11.42578125" style="14"/>
    <col min="15885" max="15885" width="22.28515625" style="14" customWidth="1"/>
    <col min="15886" max="16128" width="11.42578125" style="14"/>
    <col min="16129" max="16129" width="7.5703125" style="14" customWidth="1"/>
    <col min="16130" max="16130" width="15.7109375" style="14" customWidth="1"/>
    <col min="16131" max="16131" width="18.28515625" style="14" customWidth="1"/>
    <col min="16132" max="16132" width="13.5703125" style="14" bestFit="1" customWidth="1"/>
    <col min="16133" max="16133" width="42.85546875" style="14" customWidth="1"/>
    <col min="16134" max="16134" width="36.42578125" style="14" customWidth="1"/>
    <col min="16135" max="16135" width="26" style="14" customWidth="1"/>
    <col min="16136" max="16138" width="11.42578125" style="14"/>
    <col min="16139" max="16139" width="19.42578125" style="14" customWidth="1"/>
    <col min="16140" max="16140" width="11.42578125" style="14"/>
    <col min="16141" max="16141" width="22.28515625" style="14" customWidth="1"/>
    <col min="16142" max="16384" width="11.42578125" style="14"/>
  </cols>
  <sheetData>
    <row r="1" spans="1:14" ht="21" customHeight="1" x14ac:dyDescent="0.25">
      <c r="A1" s="163" t="s">
        <v>230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4" s="22" customFormat="1" ht="41.2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1" t="s">
        <v>8</v>
      </c>
      <c r="J2" s="21" t="s">
        <v>9</v>
      </c>
      <c r="K2" s="20" t="s">
        <v>10</v>
      </c>
      <c r="L2" s="20" t="s">
        <v>11</v>
      </c>
      <c r="M2" s="20" t="s">
        <v>12</v>
      </c>
    </row>
    <row r="3" spans="1:14" s="22" customFormat="1" ht="27.75" customHeight="1" x14ac:dyDescent="0.25">
      <c r="A3" s="81">
        <v>1</v>
      </c>
      <c r="B3" s="155" t="s">
        <v>309</v>
      </c>
      <c r="C3" s="156">
        <v>43265</v>
      </c>
      <c r="D3" s="155" t="s">
        <v>41</v>
      </c>
      <c r="E3" s="155" t="s">
        <v>42</v>
      </c>
      <c r="F3" s="155" t="s">
        <v>32</v>
      </c>
      <c r="G3" s="155" t="s">
        <v>310</v>
      </c>
      <c r="H3" s="155">
        <v>1</v>
      </c>
      <c r="I3" s="157">
        <v>960</v>
      </c>
      <c r="J3" s="157">
        <f>H3*I3</f>
        <v>960</v>
      </c>
      <c r="K3" s="155" t="s">
        <v>34</v>
      </c>
      <c r="L3" s="155" t="s">
        <v>21</v>
      </c>
      <c r="M3" s="155" t="s">
        <v>311</v>
      </c>
      <c r="N3" s="83"/>
    </row>
    <row r="4" spans="1:14" s="22" customFormat="1" ht="30" x14ac:dyDescent="0.25">
      <c r="A4" s="73">
        <v>2</v>
      </c>
      <c r="B4" s="155" t="s">
        <v>312</v>
      </c>
      <c r="C4" s="156">
        <v>43265</v>
      </c>
      <c r="D4" s="155" t="s">
        <v>46</v>
      </c>
      <c r="E4" s="155" t="s">
        <v>47</v>
      </c>
      <c r="F4" s="155" t="s">
        <v>32</v>
      </c>
      <c r="G4" s="155" t="s">
        <v>313</v>
      </c>
      <c r="H4" s="155">
        <v>1</v>
      </c>
      <c r="I4" s="157">
        <v>159</v>
      </c>
      <c r="J4" s="157">
        <f t="shared" ref="J4:J10" si="0">H4*I4</f>
        <v>159</v>
      </c>
      <c r="K4" s="155" t="s">
        <v>34</v>
      </c>
      <c r="L4" s="155" t="s">
        <v>21</v>
      </c>
      <c r="M4" s="155" t="s">
        <v>311</v>
      </c>
      <c r="N4" s="83"/>
    </row>
    <row r="5" spans="1:14" ht="21" customHeight="1" x14ac:dyDescent="0.25">
      <c r="A5" s="81">
        <v>3</v>
      </c>
      <c r="B5" s="155" t="s">
        <v>314</v>
      </c>
      <c r="C5" s="156">
        <v>43265</v>
      </c>
      <c r="D5" s="155" t="s">
        <v>30</v>
      </c>
      <c r="E5" s="155" t="s">
        <v>31</v>
      </c>
      <c r="F5" s="155" t="s">
        <v>32</v>
      </c>
      <c r="G5" s="155" t="s">
        <v>38</v>
      </c>
      <c r="H5" s="155">
        <v>1</v>
      </c>
      <c r="I5" s="157">
        <v>1542.63</v>
      </c>
      <c r="J5" s="157">
        <f t="shared" si="0"/>
        <v>1542.63</v>
      </c>
      <c r="K5" s="155" t="s">
        <v>34</v>
      </c>
      <c r="L5" s="155" t="s">
        <v>28</v>
      </c>
      <c r="M5" s="155" t="s">
        <v>311</v>
      </c>
    </row>
    <row r="6" spans="1:14" ht="21" customHeight="1" x14ac:dyDescent="0.25">
      <c r="A6" s="73">
        <v>4</v>
      </c>
      <c r="B6" s="155" t="s">
        <v>315</v>
      </c>
      <c r="C6" s="156">
        <v>43265</v>
      </c>
      <c r="D6" s="155" t="s">
        <v>30</v>
      </c>
      <c r="E6" s="155" t="s">
        <v>31</v>
      </c>
      <c r="F6" s="155" t="s">
        <v>32</v>
      </c>
      <c r="G6" s="155" t="s">
        <v>38</v>
      </c>
      <c r="H6" s="155">
        <v>1</v>
      </c>
      <c r="I6" s="157">
        <v>1277.1500000000001</v>
      </c>
      <c r="J6" s="157">
        <f t="shared" si="0"/>
        <v>1277.1500000000001</v>
      </c>
      <c r="K6" s="155" t="s">
        <v>34</v>
      </c>
      <c r="L6" s="155" t="s">
        <v>28</v>
      </c>
      <c r="M6" s="155" t="s">
        <v>311</v>
      </c>
    </row>
    <row r="7" spans="1:14" ht="21" customHeight="1" x14ac:dyDescent="0.25">
      <c r="A7" s="81">
        <v>5</v>
      </c>
      <c r="B7" s="155" t="s">
        <v>316</v>
      </c>
      <c r="C7" s="156">
        <v>43259</v>
      </c>
      <c r="D7" s="155" t="s">
        <v>317</v>
      </c>
      <c r="E7" s="155" t="s">
        <v>318</v>
      </c>
      <c r="F7" s="155" t="s">
        <v>319</v>
      </c>
      <c r="G7" s="155" t="s">
        <v>320</v>
      </c>
      <c r="H7" s="155">
        <v>1</v>
      </c>
      <c r="I7" s="157">
        <v>3846</v>
      </c>
      <c r="J7" s="157">
        <f t="shared" si="0"/>
        <v>3846</v>
      </c>
      <c r="K7" s="155" t="s">
        <v>321</v>
      </c>
      <c r="L7" s="155" t="s">
        <v>21</v>
      </c>
      <c r="M7" s="155" t="s">
        <v>311</v>
      </c>
    </row>
    <row r="8" spans="1:14" ht="21" customHeight="1" x14ac:dyDescent="0.25">
      <c r="A8" s="73">
        <v>6</v>
      </c>
      <c r="B8" s="155" t="s">
        <v>322</v>
      </c>
      <c r="C8" s="156">
        <v>43252</v>
      </c>
      <c r="D8" s="155" t="s">
        <v>323</v>
      </c>
      <c r="E8" s="155" t="s">
        <v>324</v>
      </c>
      <c r="F8" s="155" t="s">
        <v>325</v>
      </c>
      <c r="G8" s="155" t="s">
        <v>326</v>
      </c>
      <c r="H8" s="155">
        <v>1</v>
      </c>
      <c r="I8" s="157">
        <v>93</v>
      </c>
      <c r="J8" s="157">
        <f t="shared" si="0"/>
        <v>93</v>
      </c>
      <c r="K8" s="155" t="s">
        <v>327</v>
      </c>
      <c r="L8" s="155" t="s">
        <v>21</v>
      </c>
      <c r="M8" s="155" t="s">
        <v>311</v>
      </c>
    </row>
    <row r="9" spans="1:14" ht="21" customHeight="1" x14ac:dyDescent="0.25">
      <c r="A9" s="81">
        <v>7</v>
      </c>
      <c r="B9" s="155" t="s">
        <v>328</v>
      </c>
      <c r="C9" s="156">
        <v>43252</v>
      </c>
      <c r="D9" s="155" t="s">
        <v>323</v>
      </c>
      <c r="E9" s="155" t="s">
        <v>324</v>
      </c>
      <c r="F9" s="155" t="s">
        <v>325</v>
      </c>
      <c r="G9" s="155" t="s">
        <v>329</v>
      </c>
      <c r="H9" s="155">
        <v>1</v>
      </c>
      <c r="I9" s="157">
        <v>755.22</v>
      </c>
      <c r="J9" s="157">
        <f t="shared" si="0"/>
        <v>755.22</v>
      </c>
      <c r="K9" s="155" t="s">
        <v>330</v>
      </c>
      <c r="L9" s="155" t="s">
        <v>35</v>
      </c>
      <c r="M9" s="155" t="s">
        <v>311</v>
      </c>
    </row>
    <row r="10" spans="1:14" ht="21" customHeight="1" x14ac:dyDescent="0.25">
      <c r="A10" s="73">
        <v>8</v>
      </c>
      <c r="B10" s="155" t="s">
        <v>331</v>
      </c>
      <c r="C10" s="156">
        <v>43252</v>
      </c>
      <c r="D10" s="155" t="s">
        <v>51</v>
      </c>
      <c r="E10" s="155" t="s">
        <v>52</v>
      </c>
      <c r="F10" s="155" t="s">
        <v>53</v>
      </c>
      <c r="G10" s="155" t="s">
        <v>332</v>
      </c>
      <c r="H10" s="155">
        <v>1</v>
      </c>
      <c r="I10" s="157">
        <v>366.92</v>
      </c>
      <c r="J10" s="157">
        <f t="shared" si="0"/>
        <v>366.92</v>
      </c>
      <c r="K10" s="155" t="s">
        <v>34</v>
      </c>
      <c r="L10" s="155" t="s">
        <v>55</v>
      </c>
      <c r="M10" s="155" t="s">
        <v>311</v>
      </c>
    </row>
    <row r="11" spans="1:14" ht="21" customHeight="1" x14ac:dyDescent="0.25">
      <c r="A11" s="167" t="s">
        <v>14</v>
      </c>
      <c r="B11" s="168"/>
      <c r="C11" s="168"/>
      <c r="D11" s="168"/>
      <c r="E11" s="168"/>
      <c r="F11" s="168"/>
      <c r="G11" s="168"/>
      <c r="H11" s="168"/>
      <c r="I11" s="115"/>
      <c r="J11" s="88">
        <f>SUM(J3:J10)</f>
        <v>8999.92</v>
      </c>
      <c r="K11" s="25"/>
      <c r="L11" s="25"/>
      <c r="M11" s="25"/>
    </row>
  </sheetData>
  <mergeCells count="2">
    <mergeCell ref="A1:M1"/>
    <mergeCell ref="A11:H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="68" zoomScaleNormal="68" workbookViewId="0">
      <selection activeCell="E28" sqref="E28"/>
    </sheetView>
  </sheetViews>
  <sheetFormatPr baseColWidth="10" defaultRowHeight="14.25" x14ac:dyDescent="0.25"/>
  <cols>
    <col min="1" max="1" width="7.5703125" style="29" customWidth="1"/>
    <col min="2" max="2" width="25.42578125" style="29" customWidth="1"/>
    <col min="3" max="3" width="16.42578125" style="29" customWidth="1"/>
    <col min="4" max="4" width="15" style="29" bestFit="1" customWidth="1"/>
    <col min="5" max="5" width="46.5703125" style="29" customWidth="1"/>
    <col min="6" max="6" width="21.85546875" style="29" customWidth="1"/>
    <col min="7" max="7" width="38.28515625" style="29" customWidth="1"/>
    <col min="8" max="8" width="11.42578125" style="29"/>
    <col min="9" max="9" width="15.85546875" style="30" bestFit="1" customWidth="1"/>
    <col min="10" max="10" width="17.85546875" style="30" bestFit="1" customWidth="1"/>
    <col min="11" max="11" width="21.5703125" style="29" customWidth="1"/>
    <col min="12" max="12" width="18" style="29" bestFit="1" customWidth="1"/>
    <col min="13" max="13" width="22.28515625" style="29" customWidth="1"/>
    <col min="14" max="16384" width="11.42578125" style="29"/>
  </cols>
  <sheetData>
    <row r="1" spans="1:13" ht="15" x14ac:dyDescent="0.25">
      <c r="A1" s="163" t="s">
        <v>230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s="28" customFormat="1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ht="14.25" customHeight="1" x14ac:dyDescent="0.25">
      <c r="A3" s="86">
        <v>1</v>
      </c>
      <c r="B3" s="57" t="s">
        <v>287</v>
      </c>
      <c r="C3" s="74">
        <v>43258</v>
      </c>
      <c r="D3" s="57">
        <v>891210911</v>
      </c>
      <c r="E3" s="57" t="s">
        <v>288</v>
      </c>
      <c r="F3" s="90" t="s">
        <v>289</v>
      </c>
      <c r="G3" s="76" t="s">
        <v>290</v>
      </c>
      <c r="H3" s="57">
        <v>1</v>
      </c>
      <c r="I3" s="78">
        <v>3571</v>
      </c>
      <c r="J3" s="23">
        <v>3571</v>
      </c>
      <c r="K3" s="57" t="s">
        <v>291</v>
      </c>
      <c r="L3" s="90" t="s">
        <v>131</v>
      </c>
      <c r="M3" s="90" t="s">
        <v>103</v>
      </c>
    </row>
    <row r="4" spans="1:13" ht="71.25" x14ac:dyDescent="0.25">
      <c r="A4" s="86">
        <v>2</v>
      </c>
      <c r="B4" s="54" t="s">
        <v>292</v>
      </c>
      <c r="C4" s="55">
        <v>43259</v>
      </c>
      <c r="D4" s="57">
        <v>333100015</v>
      </c>
      <c r="E4" s="57" t="s">
        <v>52</v>
      </c>
      <c r="F4" s="57" t="s">
        <v>101</v>
      </c>
      <c r="G4" s="75" t="s">
        <v>96</v>
      </c>
      <c r="H4" s="54">
        <v>839.02800000000002</v>
      </c>
      <c r="I4" s="77">
        <v>1.9196</v>
      </c>
      <c r="J4" s="56">
        <v>1610.5981488</v>
      </c>
      <c r="K4" s="57" t="s">
        <v>293</v>
      </c>
      <c r="L4" s="57" t="s">
        <v>98</v>
      </c>
      <c r="M4" s="54" t="s">
        <v>103</v>
      </c>
    </row>
    <row r="5" spans="1:13" x14ac:dyDescent="0.25">
      <c r="A5" s="167" t="s">
        <v>14</v>
      </c>
      <c r="B5" s="169"/>
      <c r="C5" s="169"/>
      <c r="D5" s="169"/>
      <c r="E5" s="169"/>
      <c r="F5" s="169"/>
      <c r="G5" s="169"/>
      <c r="H5" s="169"/>
      <c r="I5" s="170"/>
      <c r="J5" s="113">
        <f>SUM(J3:J4)</f>
        <v>5181.5981487999998</v>
      </c>
    </row>
  </sheetData>
  <mergeCells count="2">
    <mergeCell ref="A1:M1"/>
    <mergeCell ref="A5:I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D37" zoomScale="70" zoomScaleNormal="70" workbookViewId="0">
      <selection activeCell="D39" sqref="D39"/>
    </sheetView>
  </sheetViews>
  <sheetFormatPr baseColWidth="10" defaultRowHeight="15" x14ac:dyDescent="0.25"/>
  <cols>
    <col min="1" max="1" width="11.42578125" style="4"/>
    <col min="2" max="2" width="18.85546875" style="10" customWidth="1"/>
    <col min="3" max="3" width="18" style="4" customWidth="1"/>
    <col min="4" max="4" width="13.85546875" style="11" customWidth="1"/>
    <col min="5" max="5" width="66.140625" style="12" customWidth="1"/>
    <col min="6" max="6" width="29.140625" style="4" customWidth="1"/>
    <col min="7" max="7" width="38.28515625" style="4" customWidth="1"/>
    <col min="8" max="8" width="12.28515625" style="4" customWidth="1"/>
    <col min="9" max="9" width="11.42578125" style="4"/>
    <col min="10" max="10" width="21" style="13" customWidth="1"/>
    <col min="11" max="11" width="38.5703125" style="12" customWidth="1"/>
    <col min="12" max="12" width="13.7109375" style="4" customWidth="1"/>
    <col min="13" max="13" width="22.28515625" style="4" customWidth="1"/>
    <col min="14" max="16384" width="11.42578125" style="4"/>
  </cols>
  <sheetData>
    <row r="1" spans="1:13" x14ac:dyDescent="0.25">
      <c r="A1" s="171" t="s">
        <v>230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45" x14ac:dyDescent="0.25">
      <c r="A2" s="99" t="s">
        <v>0</v>
      </c>
      <c r="B2" s="99" t="s">
        <v>1</v>
      </c>
      <c r="C2" s="99" t="s">
        <v>2</v>
      </c>
      <c r="D2" s="100" t="s">
        <v>3</v>
      </c>
      <c r="E2" s="99" t="s">
        <v>4</v>
      </c>
      <c r="F2" s="99" t="s">
        <v>5</v>
      </c>
      <c r="G2" s="99" t="s">
        <v>6</v>
      </c>
      <c r="H2" s="99" t="s">
        <v>7</v>
      </c>
      <c r="I2" s="99" t="s">
        <v>8</v>
      </c>
      <c r="J2" s="99" t="s">
        <v>9</v>
      </c>
      <c r="K2" s="99" t="s">
        <v>10</v>
      </c>
      <c r="L2" s="99" t="s">
        <v>11</v>
      </c>
      <c r="M2" s="99" t="s">
        <v>12</v>
      </c>
    </row>
    <row r="3" spans="1:13" ht="25.5" x14ac:dyDescent="0.25">
      <c r="A3" s="125">
        <v>1</v>
      </c>
      <c r="B3" s="126" t="s">
        <v>236</v>
      </c>
      <c r="C3" s="126">
        <v>43252</v>
      </c>
      <c r="D3" s="127">
        <v>333100011</v>
      </c>
      <c r="E3" s="137" t="s">
        <v>111</v>
      </c>
      <c r="F3" s="126" t="s">
        <v>112</v>
      </c>
      <c r="G3" s="144" t="s">
        <v>113</v>
      </c>
      <c r="H3" s="128">
        <v>755.96</v>
      </c>
      <c r="I3" s="129">
        <v>1.3213999999999999</v>
      </c>
      <c r="J3" s="130">
        <f t="shared" ref="J3:J39" si="0">H3*I3</f>
        <v>998.92554399999995</v>
      </c>
      <c r="K3" s="144" t="s">
        <v>114</v>
      </c>
      <c r="L3" s="131" t="s">
        <v>55</v>
      </c>
      <c r="M3" s="131" t="s">
        <v>22</v>
      </c>
    </row>
    <row r="4" spans="1:13" ht="25.5" x14ac:dyDescent="0.25">
      <c r="A4" s="132">
        <v>2</v>
      </c>
      <c r="B4" s="133" t="s">
        <v>236</v>
      </c>
      <c r="C4" s="126">
        <v>43252</v>
      </c>
      <c r="D4" s="127">
        <v>333100015</v>
      </c>
      <c r="E4" s="137" t="s">
        <v>52</v>
      </c>
      <c r="F4" s="126" t="s">
        <v>112</v>
      </c>
      <c r="G4" s="144" t="s">
        <v>113</v>
      </c>
      <c r="H4" s="46">
        <v>186.73</v>
      </c>
      <c r="I4" s="134">
        <v>1.9642999999999999</v>
      </c>
      <c r="J4" s="134">
        <f t="shared" si="0"/>
        <v>366.79373899999996</v>
      </c>
      <c r="K4" s="145" t="s">
        <v>114</v>
      </c>
      <c r="L4" s="50" t="s">
        <v>55</v>
      </c>
      <c r="M4" s="50" t="s">
        <v>22</v>
      </c>
    </row>
    <row r="5" spans="1:13" ht="25.5" x14ac:dyDescent="0.25">
      <c r="A5" s="132">
        <v>3</v>
      </c>
      <c r="B5" s="133" t="s">
        <v>236</v>
      </c>
      <c r="C5" s="126">
        <v>43252</v>
      </c>
      <c r="D5" s="127">
        <v>333400011</v>
      </c>
      <c r="E5" s="137" t="s">
        <v>115</v>
      </c>
      <c r="F5" s="126" t="s">
        <v>112</v>
      </c>
      <c r="G5" s="144" t="s">
        <v>116</v>
      </c>
      <c r="H5" s="46">
        <v>14.62</v>
      </c>
      <c r="I5" s="134">
        <v>0.92600000000000005</v>
      </c>
      <c r="J5" s="134">
        <f t="shared" si="0"/>
        <v>13.538119999999999</v>
      </c>
      <c r="K5" s="145" t="s">
        <v>114</v>
      </c>
      <c r="L5" s="50" t="s">
        <v>55</v>
      </c>
      <c r="M5" s="50" t="s">
        <v>22</v>
      </c>
    </row>
    <row r="6" spans="1:13" ht="25.5" x14ac:dyDescent="0.25">
      <c r="A6" s="132">
        <v>4</v>
      </c>
      <c r="B6" s="133" t="s">
        <v>237</v>
      </c>
      <c r="C6" s="126">
        <v>43252</v>
      </c>
      <c r="D6" s="127">
        <v>333100011</v>
      </c>
      <c r="E6" s="137" t="s">
        <v>111</v>
      </c>
      <c r="F6" s="126" t="s">
        <v>112</v>
      </c>
      <c r="G6" s="144" t="s">
        <v>113</v>
      </c>
      <c r="H6" s="46">
        <v>920.93</v>
      </c>
      <c r="I6" s="134">
        <v>1.3213999999999999</v>
      </c>
      <c r="J6" s="134">
        <f t="shared" si="0"/>
        <v>1216.9169019999999</v>
      </c>
      <c r="K6" s="145" t="s">
        <v>114</v>
      </c>
      <c r="L6" s="50" t="s">
        <v>55</v>
      </c>
      <c r="M6" s="50" t="s">
        <v>22</v>
      </c>
    </row>
    <row r="7" spans="1:13" ht="25.5" x14ac:dyDescent="0.25">
      <c r="A7" s="125">
        <v>5</v>
      </c>
      <c r="B7" s="133" t="s">
        <v>237</v>
      </c>
      <c r="C7" s="126">
        <v>43252</v>
      </c>
      <c r="D7" s="127">
        <v>333100015</v>
      </c>
      <c r="E7" s="137" t="s">
        <v>52</v>
      </c>
      <c r="F7" s="126" t="s">
        <v>112</v>
      </c>
      <c r="G7" s="144" t="s">
        <v>113</v>
      </c>
      <c r="H7" s="46">
        <v>298.38</v>
      </c>
      <c r="I7" s="134">
        <v>1.9642999999999999</v>
      </c>
      <c r="J7" s="134">
        <f t="shared" si="0"/>
        <v>586.10783400000003</v>
      </c>
      <c r="K7" s="145" t="s">
        <v>114</v>
      </c>
      <c r="L7" s="50" t="s">
        <v>55</v>
      </c>
      <c r="M7" s="50" t="s">
        <v>22</v>
      </c>
    </row>
    <row r="8" spans="1:13" ht="25.5" x14ac:dyDescent="0.25">
      <c r="A8" s="125">
        <v>6</v>
      </c>
      <c r="B8" s="133" t="s">
        <v>238</v>
      </c>
      <c r="C8" s="133">
        <v>43259</v>
      </c>
      <c r="D8" s="135">
        <v>342301211</v>
      </c>
      <c r="E8" s="138" t="s">
        <v>239</v>
      </c>
      <c r="F8" s="133" t="s">
        <v>240</v>
      </c>
      <c r="G8" s="145" t="s">
        <v>241</v>
      </c>
      <c r="H8" s="46">
        <v>60</v>
      </c>
      <c r="I8" s="134">
        <v>1.75</v>
      </c>
      <c r="J8" s="134">
        <f t="shared" si="0"/>
        <v>105</v>
      </c>
      <c r="K8" s="145" t="s">
        <v>242</v>
      </c>
      <c r="L8" s="50" t="s">
        <v>184</v>
      </c>
      <c r="M8" s="50" t="s">
        <v>22</v>
      </c>
    </row>
    <row r="9" spans="1:13" ht="25.5" x14ac:dyDescent="0.25">
      <c r="A9" s="125">
        <v>7</v>
      </c>
      <c r="B9" s="133" t="s">
        <v>238</v>
      </c>
      <c r="C9" s="133">
        <v>43259</v>
      </c>
      <c r="D9" s="136">
        <v>346200922</v>
      </c>
      <c r="E9" s="138" t="s">
        <v>243</v>
      </c>
      <c r="F9" s="133" t="s">
        <v>240</v>
      </c>
      <c r="G9" s="145" t="s">
        <v>241</v>
      </c>
      <c r="H9" s="46">
        <v>60</v>
      </c>
      <c r="I9" s="134">
        <v>4.25</v>
      </c>
      <c r="J9" s="134">
        <f t="shared" si="0"/>
        <v>255</v>
      </c>
      <c r="K9" s="145" t="s">
        <v>242</v>
      </c>
      <c r="L9" s="50" t="s">
        <v>184</v>
      </c>
      <c r="M9" s="50" t="s">
        <v>22</v>
      </c>
    </row>
    <row r="10" spans="1:13" ht="25.5" x14ac:dyDescent="0.25">
      <c r="A10" s="125">
        <v>8</v>
      </c>
      <c r="B10" s="133" t="s">
        <v>238</v>
      </c>
      <c r="C10" s="133">
        <v>43259</v>
      </c>
      <c r="D10" s="136">
        <v>353210913</v>
      </c>
      <c r="E10" s="139" t="s">
        <v>244</v>
      </c>
      <c r="F10" s="133" t="s">
        <v>240</v>
      </c>
      <c r="G10" s="145" t="s">
        <v>241</v>
      </c>
      <c r="H10" s="46">
        <v>36</v>
      </c>
      <c r="I10" s="134">
        <v>5.25</v>
      </c>
      <c r="J10" s="134">
        <f t="shared" si="0"/>
        <v>189</v>
      </c>
      <c r="K10" s="145" t="s">
        <v>242</v>
      </c>
      <c r="L10" s="50" t="s">
        <v>184</v>
      </c>
      <c r="M10" s="50" t="s">
        <v>22</v>
      </c>
    </row>
    <row r="11" spans="1:13" ht="25.5" x14ac:dyDescent="0.25">
      <c r="A11" s="125">
        <v>9</v>
      </c>
      <c r="B11" s="133" t="s">
        <v>238</v>
      </c>
      <c r="C11" s="133">
        <v>43259</v>
      </c>
      <c r="D11" s="136">
        <v>353220018</v>
      </c>
      <c r="E11" s="140" t="s">
        <v>245</v>
      </c>
      <c r="F11" s="133" t="s">
        <v>240</v>
      </c>
      <c r="G11" s="145" t="s">
        <v>241</v>
      </c>
      <c r="H11" s="46">
        <v>24</v>
      </c>
      <c r="I11" s="134">
        <v>5.5</v>
      </c>
      <c r="J11" s="134">
        <f t="shared" si="0"/>
        <v>132</v>
      </c>
      <c r="K11" s="145" t="s">
        <v>242</v>
      </c>
      <c r="L11" s="50" t="s">
        <v>184</v>
      </c>
      <c r="M11" s="50" t="s">
        <v>22</v>
      </c>
    </row>
    <row r="12" spans="1:13" ht="25.5" x14ac:dyDescent="0.25">
      <c r="A12" s="125">
        <v>10</v>
      </c>
      <c r="B12" s="133" t="s">
        <v>238</v>
      </c>
      <c r="C12" s="133">
        <v>43259</v>
      </c>
      <c r="D12" s="136">
        <v>3462009215</v>
      </c>
      <c r="E12" s="138" t="s">
        <v>246</v>
      </c>
      <c r="F12" s="133" t="s">
        <v>240</v>
      </c>
      <c r="G12" s="145" t="s">
        <v>241</v>
      </c>
      <c r="H12" s="46">
        <v>12</v>
      </c>
      <c r="I12" s="134">
        <v>5</v>
      </c>
      <c r="J12" s="134">
        <f t="shared" si="0"/>
        <v>60</v>
      </c>
      <c r="K12" s="145" t="s">
        <v>242</v>
      </c>
      <c r="L12" s="50" t="s">
        <v>184</v>
      </c>
      <c r="M12" s="50" t="s">
        <v>22</v>
      </c>
    </row>
    <row r="13" spans="1:13" ht="25.5" x14ac:dyDescent="0.25">
      <c r="A13" s="125">
        <v>11</v>
      </c>
      <c r="B13" s="133" t="s">
        <v>238</v>
      </c>
      <c r="C13" s="133">
        <v>43259</v>
      </c>
      <c r="D13" s="136">
        <v>3529010425</v>
      </c>
      <c r="E13" s="139" t="s">
        <v>247</v>
      </c>
      <c r="F13" s="133" t="s">
        <v>240</v>
      </c>
      <c r="G13" s="145" t="s">
        <v>241</v>
      </c>
      <c r="H13" s="46">
        <v>20</v>
      </c>
      <c r="I13" s="134">
        <v>14</v>
      </c>
      <c r="J13" s="134">
        <f t="shared" si="0"/>
        <v>280</v>
      </c>
      <c r="K13" s="145" t="s">
        <v>242</v>
      </c>
      <c r="L13" s="50" t="s">
        <v>184</v>
      </c>
      <c r="M13" s="50" t="s">
        <v>22</v>
      </c>
    </row>
    <row r="14" spans="1:13" ht="25.5" x14ac:dyDescent="0.25">
      <c r="A14" s="125">
        <v>12</v>
      </c>
      <c r="B14" s="133" t="s">
        <v>238</v>
      </c>
      <c r="C14" s="133">
        <v>43259</v>
      </c>
      <c r="D14" s="135">
        <v>3532200111</v>
      </c>
      <c r="E14" s="139" t="s">
        <v>248</v>
      </c>
      <c r="F14" s="133" t="s">
        <v>240</v>
      </c>
      <c r="G14" s="145" t="s">
        <v>241</v>
      </c>
      <c r="H14" s="46">
        <v>6</v>
      </c>
      <c r="I14" s="134">
        <v>5.5</v>
      </c>
      <c r="J14" s="134">
        <f t="shared" si="0"/>
        <v>33</v>
      </c>
      <c r="K14" s="145" t="s">
        <v>242</v>
      </c>
      <c r="L14" s="50" t="s">
        <v>184</v>
      </c>
      <c r="M14" s="50" t="s">
        <v>22</v>
      </c>
    </row>
    <row r="15" spans="1:13" ht="25.5" x14ac:dyDescent="0.25">
      <c r="A15" s="132">
        <v>13</v>
      </c>
      <c r="B15" s="133" t="s">
        <v>238</v>
      </c>
      <c r="C15" s="133">
        <v>43259</v>
      </c>
      <c r="D15" s="135">
        <v>3532200112</v>
      </c>
      <c r="E15" s="141" t="s">
        <v>249</v>
      </c>
      <c r="F15" s="133" t="s">
        <v>240</v>
      </c>
      <c r="G15" s="145" t="s">
        <v>241</v>
      </c>
      <c r="H15" s="46">
        <v>60</v>
      </c>
      <c r="I15" s="134">
        <v>6.5</v>
      </c>
      <c r="J15" s="134">
        <f t="shared" si="0"/>
        <v>390</v>
      </c>
      <c r="K15" s="145" t="s">
        <v>242</v>
      </c>
      <c r="L15" s="50" t="s">
        <v>184</v>
      </c>
      <c r="M15" s="50" t="s">
        <v>22</v>
      </c>
    </row>
    <row r="16" spans="1:13" ht="25.5" x14ac:dyDescent="0.25">
      <c r="A16" s="132">
        <v>14</v>
      </c>
      <c r="B16" s="133" t="s">
        <v>238</v>
      </c>
      <c r="C16" s="133">
        <v>43259</v>
      </c>
      <c r="D16" s="135">
        <v>354300219</v>
      </c>
      <c r="E16" s="142" t="s">
        <v>250</v>
      </c>
      <c r="F16" s="133" t="s">
        <v>240</v>
      </c>
      <c r="G16" s="145" t="s">
        <v>241</v>
      </c>
      <c r="H16" s="46">
        <v>62</v>
      </c>
      <c r="I16" s="134">
        <v>14</v>
      </c>
      <c r="J16" s="134">
        <f t="shared" si="0"/>
        <v>868</v>
      </c>
      <c r="K16" s="145" t="s">
        <v>242</v>
      </c>
      <c r="L16" s="50" t="s">
        <v>184</v>
      </c>
      <c r="M16" s="50" t="s">
        <v>22</v>
      </c>
    </row>
    <row r="17" spans="1:13" ht="25.5" x14ac:dyDescent="0.25">
      <c r="A17" s="132">
        <v>15</v>
      </c>
      <c r="B17" s="133" t="s">
        <v>238</v>
      </c>
      <c r="C17" s="133">
        <v>43259</v>
      </c>
      <c r="D17" s="135">
        <v>3533100121</v>
      </c>
      <c r="E17" s="142" t="s">
        <v>251</v>
      </c>
      <c r="F17" s="133" t="s">
        <v>240</v>
      </c>
      <c r="G17" s="145" t="s">
        <v>241</v>
      </c>
      <c r="H17" s="46">
        <v>140</v>
      </c>
      <c r="I17" s="134">
        <v>0.95</v>
      </c>
      <c r="J17" s="134">
        <f t="shared" si="0"/>
        <v>133</v>
      </c>
      <c r="K17" s="145" t="s">
        <v>242</v>
      </c>
      <c r="L17" s="50" t="s">
        <v>184</v>
      </c>
      <c r="M17" s="50" t="s">
        <v>22</v>
      </c>
    </row>
    <row r="18" spans="1:13" ht="25.5" x14ac:dyDescent="0.25">
      <c r="A18" s="132">
        <v>16</v>
      </c>
      <c r="B18" s="133" t="s">
        <v>238</v>
      </c>
      <c r="C18" s="133">
        <v>43259</v>
      </c>
      <c r="D18" s="135">
        <v>389930011</v>
      </c>
      <c r="E18" s="142" t="s">
        <v>252</v>
      </c>
      <c r="F18" s="133" t="s">
        <v>240</v>
      </c>
      <c r="G18" s="145" t="s">
        <v>241</v>
      </c>
      <c r="H18" s="46">
        <v>24</v>
      </c>
      <c r="I18" s="134">
        <v>3</v>
      </c>
      <c r="J18" s="134">
        <f t="shared" si="0"/>
        <v>72</v>
      </c>
      <c r="K18" s="145" t="s">
        <v>242</v>
      </c>
      <c r="L18" s="50" t="s">
        <v>184</v>
      </c>
      <c r="M18" s="50" t="s">
        <v>22</v>
      </c>
    </row>
    <row r="19" spans="1:13" ht="25.5" x14ac:dyDescent="0.25">
      <c r="A19" s="132">
        <v>17</v>
      </c>
      <c r="B19" s="133" t="s">
        <v>238</v>
      </c>
      <c r="C19" s="133">
        <v>43259</v>
      </c>
      <c r="D19" s="135">
        <v>389930012</v>
      </c>
      <c r="E19" s="142" t="s">
        <v>253</v>
      </c>
      <c r="F19" s="133" t="s">
        <v>240</v>
      </c>
      <c r="G19" s="145" t="s">
        <v>241</v>
      </c>
      <c r="H19" s="46">
        <v>24</v>
      </c>
      <c r="I19" s="134">
        <v>3</v>
      </c>
      <c r="J19" s="134">
        <f t="shared" si="0"/>
        <v>72</v>
      </c>
      <c r="K19" s="145" t="s">
        <v>242</v>
      </c>
      <c r="L19" s="50" t="s">
        <v>184</v>
      </c>
      <c r="M19" s="50" t="s">
        <v>22</v>
      </c>
    </row>
    <row r="20" spans="1:13" ht="25.5" x14ac:dyDescent="0.25">
      <c r="A20" s="132">
        <v>18</v>
      </c>
      <c r="B20" s="133" t="s">
        <v>238</v>
      </c>
      <c r="C20" s="133">
        <v>43259</v>
      </c>
      <c r="D20" s="135">
        <v>3694000123</v>
      </c>
      <c r="E20" s="142" t="s">
        <v>254</v>
      </c>
      <c r="F20" s="133" t="s">
        <v>240</v>
      </c>
      <c r="G20" s="145" t="s">
        <v>241</v>
      </c>
      <c r="H20" s="46">
        <v>16</v>
      </c>
      <c r="I20" s="134">
        <v>2.5</v>
      </c>
      <c r="J20" s="134">
        <f t="shared" si="0"/>
        <v>40</v>
      </c>
      <c r="K20" s="145" t="s">
        <v>242</v>
      </c>
      <c r="L20" s="50" t="s">
        <v>184</v>
      </c>
      <c r="M20" s="50" t="s">
        <v>22</v>
      </c>
    </row>
    <row r="21" spans="1:13" ht="25.5" x14ac:dyDescent="0.25">
      <c r="A21" s="132">
        <v>19</v>
      </c>
      <c r="B21" s="133" t="s">
        <v>255</v>
      </c>
      <c r="C21" s="133">
        <v>43259</v>
      </c>
      <c r="D21" s="135">
        <v>375700016</v>
      </c>
      <c r="E21" s="142" t="s">
        <v>256</v>
      </c>
      <c r="F21" s="133" t="s">
        <v>240</v>
      </c>
      <c r="G21" s="145" t="s">
        <v>241</v>
      </c>
      <c r="H21" s="46">
        <v>306</v>
      </c>
      <c r="I21" s="134">
        <v>1</v>
      </c>
      <c r="J21" s="134">
        <f t="shared" si="0"/>
        <v>306</v>
      </c>
      <c r="K21" s="145" t="s">
        <v>242</v>
      </c>
      <c r="L21" s="50" t="s">
        <v>184</v>
      </c>
      <c r="M21" s="50" t="s">
        <v>22</v>
      </c>
    </row>
    <row r="22" spans="1:13" ht="25.5" x14ac:dyDescent="0.25">
      <c r="A22" s="132">
        <v>20</v>
      </c>
      <c r="B22" s="133" t="s">
        <v>255</v>
      </c>
      <c r="C22" s="133">
        <v>43259</v>
      </c>
      <c r="D22" s="135">
        <v>375700016</v>
      </c>
      <c r="E22" s="142" t="s">
        <v>256</v>
      </c>
      <c r="F22" s="133" t="s">
        <v>240</v>
      </c>
      <c r="G22" s="145" t="s">
        <v>241</v>
      </c>
      <c r="H22" s="46">
        <v>300</v>
      </c>
      <c r="I22" s="134">
        <v>0.5</v>
      </c>
      <c r="J22" s="134">
        <f t="shared" si="0"/>
        <v>150</v>
      </c>
      <c r="K22" s="145" t="s">
        <v>242</v>
      </c>
      <c r="L22" s="50" t="s">
        <v>184</v>
      </c>
      <c r="M22" s="50" t="s">
        <v>22</v>
      </c>
    </row>
    <row r="23" spans="1:13" ht="25.5" x14ac:dyDescent="0.25">
      <c r="A23" s="132">
        <v>21</v>
      </c>
      <c r="B23" s="133" t="s">
        <v>255</v>
      </c>
      <c r="C23" s="133">
        <v>43259</v>
      </c>
      <c r="D23" s="135">
        <v>321310018</v>
      </c>
      <c r="E23" s="142" t="s">
        <v>257</v>
      </c>
      <c r="F23" s="133" t="s">
        <v>240</v>
      </c>
      <c r="G23" s="145" t="s">
        <v>241</v>
      </c>
      <c r="H23" s="46">
        <v>40</v>
      </c>
      <c r="I23" s="134">
        <v>2.25</v>
      </c>
      <c r="J23" s="134">
        <f t="shared" si="0"/>
        <v>90</v>
      </c>
      <c r="K23" s="145" t="s">
        <v>242</v>
      </c>
      <c r="L23" s="50" t="s">
        <v>184</v>
      </c>
      <c r="M23" s="50" t="s">
        <v>22</v>
      </c>
    </row>
    <row r="24" spans="1:13" ht="25.5" x14ac:dyDescent="0.25">
      <c r="A24" s="132">
        <v>22</v>
      </c>
      <c r="B24" s="133" t="s">
        <v>255</v>
      </c>
      <c r="C24" s="133">
        <v>43259</v>
      </c>
      <c r="D24" s="135">
        <v>3641000311</v>
      </c>
      <c r="E24" s="142" t="s">
        <v>258</v>
      </c>
      <c r="F24" s="133" t="s">
        <v>240</v>
      </c>
      <c r="G24" s="145" t="s">
        <v>241</v>
      </c>
      <c r="H24" s="46">
        <v>10</v>
      </c>
      <c r="I24" s="134">
        <v>12</v>
      </c>
      <c r="J24" s="134">
        <f t="shared" si="0"/>
        <v>120</v>
      </c>
      <c r="K24" s="145" t="s">
        <v>242</v>
      </c>
      <c r="L24" s="50" t="s">
        <v>184</v>
      </c>
      <c r="M24" s="50" t="s">
        <v>22</v>
      </c>
    </row>
    <row r="25" spans="1:13" ht="25.5" x14ac:dyDescent="0.25">
      <c r="A25" s="132">
        <v>23</v>
      </c>
      <c r="B25" s="133" t="s">
        <v>255</v>
      </c>
      <c r="C25" s="133">
        <v>43259</v>
      </c>
      <c r="D25" s="135">
        <v>321930012</v>
      </c>
      <c r="E25" s="142" t="s">
        <v>259</v>
      </c>
      <c r="F25" s="133" t="s">
        <v>240</v>
      </c>
      <c r="G25" s="145" t="s">
        <v>241</v>
      </c>
      <c r="H25" s="46">
        <v>40</v>
      </c>
      <c r="I25" s="134">
        <v>12</v>
      </c>
      <c r="J25" s="134">
        <f t="shared" si="0"/>
        <v>480</v>
      </c>
      <c r="K25" s="145" t="s">
        <v>242</v>
      </c>
      <c r="L25" s="50" t="s">
        <v>184</v>
      </c>
      <c r="M25" s="50" t="s">
        <v>22</v>
      </c>
    </row>
    <row r="26" spans="1:13" ht="51" x14ac:dyDescent="0.25">
      <c r="A26" s="132">
        <v>24</v>
      </c>
      <c r="B26" s="133" t="s">
        <v>260</v>
      </c>
      <c r="C26" s="133">
        <v>43270</v>
      </c>
      <c r="D26" s="45">
        <v>279980011</v>
      </c>
      <c r="E26" s="142" t="s">
        <v>261</v>
      </c>
      <c r="F26" s="133" t="s">
        <v>262</v>
      </c>
      <c r="G26" s="145" t="s">
        <v>263</v>
      </c>
      <c r="H26" s="46">
        <v>19</v>
      </c>
      <c r="I26" s="134">
        <v>13.891</v>
      </c>
      <c r="J26" s="134">
        <f t="shared" si="0"/>
        <v>263.92899999999997</v>
      </c>
      <c r="K26" s="145" t="s">
        <v>264</v>
      </c>
      <c r="L26" s="50" t="s">
        <v>184</v>
      </c>
      <c r="M26" s="50" t="s">
        <v>22</v>
      </c>
    </row>
    <row r="27" spans="1:13" ht="51" x14ac:dyDescent="0.25">
      <c r="A27" s="132">
        <v>25</v>
      </c>
      <c r="B27" s="133" t="s">
        <v>265</v>
      </c>
      <c r="C27" s="133">
        <v>43271</v>
      </c>
      <c r="D27" s="45">
        <v>279980011</v>
      </c>
      <c r="E27" s="142" t="s">
        <v>261</v>
      </c>
      <c r="F27" s="133" t="s">
        <v>262</v>
      </c>
      <c r="G27" s="145" t="s">
        <v>263</v>
      </c>
      <c r="H27" s="46">
        <v>19</v>
      </c>
      <c r="I27" s="134">
        <v>34</v>
      </c>
      <c r="J27" s="134">
        <f t="shared" si="0"/>
        <v>646</v>
      </c>
      <c r="K27" s="145" t="s">
        <v>264</v>
      </c>
      <c r="L27" s="50" t="s">
        <v>184</v>
      </c>
      <c r="M27" s="50" t="s">
        <v>22</v>
      </c>
    </row>
    <row r="28" spans="1:13" ht="51" x14ac:dyDescent="0.25">
      <c r="A28" s="132">
        <v>26</v>
      </c>
      <c r="B28" s="133" t="s">
        <v>266</v>
      </c>
      <c r="C28" s="133">
        <v>43272</v>
      </c>
      <c r="D28" s="45">
        <v>279980011</v>
      </c>
      <c r="E28" s="142" t="s">
        <v>261</v>
      </c>
      <c r="F28" s="133" t="s">
        <v>262</v>
      </c>
      <c r="G28" s="145" t="s">
        <v>263</v>
      </c>
      <c r="H28" s="46">
        <v>19</v>
      </c>
      <c r="I28" s="134">
        <v>8.5</v>
      </c>
      <c r="J28" s="134">
        <f t="shared" si="0"/>
        <v>161.5</v>
      </c>
      <c r="K28" s="145" t="s">
        <v>264</v>
      </c>
      <c r="L28" s="50" t="s">
        <v>184</v>
      </c>
      <c r="M28" s="50" t="s">
        <v>22</v>
      </c>
    </row>
    <row r="29" spans="1:13" ht="51" x14ac:dyDescent="0.25">
      <c r="A29" s="132">
        <v>27</v>
      </c>
      <c r="B29" s="133" t="s">
        <v>267</v>
      </c>
      <c r="C29" s="133">
        <v>43280</v>
      </c>
      <c r="D29" s="45">
        <v>871410011</v>
      </c>
      <c r="E29" s="142" t="s">
        <v>268</v>
      </c>
      <c r="F29" s="133" t="s">
        <v>18</v>
      </c>
      <c r="G29" s="145" t="s">
        <v>269</v>
      </c>
      <c r="H29" s="46">
        <v>1</v>
      </c>
      <c r="I29" s="134">
        <v>4478.57</v>
      </c>
      <c r="J29" s="134">
        <f t="shared" si="0"/>
        <v>4478.57</v>
      </c>
      <c r="K29" s="145" t="s">
        <v>270</v>
      </c>
      <c r="L29" s="143" t="s">
        <v>28</v>
      </c>
      <c r="M29" s="50" t="s">
        <v>22</v>
      </c>
    </row>
    <row r="30" spans="1:13" ht="76.5" x14ac:dyDescent="0.25">
      <c r="A30" s="132">
        <v>28</v>
      </c>
      <c r="B30" s="133" t="s">
        <v>271</v>
      </c>
      <c r="C30" s="133">
        <v>43280</v>
      </c>
      <c r="D30" s="45">
        <v>836100021</v>
      </c>
      <c r="E30" s="142" t="s">
        <v>272</v>
      </c>
      <c r="F30" s="133" t="s">
        <v>273</v>
      </c>
      <c r="G30" s="145" t="s">
        <v>274</v>
      </c>
      <c r="H30" s="46">
        <v>1300</v>
      </c>
      <c r="I30" s="134">
        <v>0.67</v>
      </c>
      <c r="J30" s="134">
        <f t="shared" si="0"/>
        <v>871</v>
      </c>
      <c r="K30" s="145" t="s">
        <v>275</v>
      </c>
      <c r="L30" s="50" t="s">
        <v>184</v>
      </c>
      <c r="M30" s="50" t="s">
        <v>22</v>
      </c>
    </row>
    <row r="31" spans="1:13" ht="76.5" x14ac:dyDescent="0.25">
      <c r="A31" s="132">
        <v>29</v>
      </c>
      <c r="B31" s="133" t="s">
        <v>276</v>
      </c>
      <c r="C31" s="133">
        <v>43281</v>
      </c>
      <c r="D31" s="45">
        <v>836100022</v>
      </c>
      <c r="E31" s="142" t="s">
        <v>272</v>
      </c>
      <c r="F31" s="133" t="s">
        <v>273</v>
      </c>
      <c r="G31" s="145" t="s">
        <v>274</v>
      </c>
      <c r="H31" s="46">
        <v>8</v>
      </c>
      <c r="I31" s="134">
        <v>110</v>
      </c>
      <c r="J31" s="134">
        <f t="shared" si="0"/>
        <v>880</v>
      </c>
      <c r="K31" s="145" t="s">
        <v>275</v>
      </c>
      <c r="L31" s="50" t="s">
        <v>184</v>
      </c>
      <c r="M31" s="50" t="s">
        <v>22</v>
      </c>
    </row>
    <row r="32" spans="1:13" ht="76.5" x14ac:dyDescent="0.25">
      <c r="A32" s="132">
        <v>30</v>
      </c>
      <c r="B32" s="133" t="s">
        <v>277</v>
      </c>
      <c r="C32" s="133">
        <v>43282</v>
      </c>
      <c r="D32" s="45">
        <v>836100023</v>
      </c>
      <c r="E32" s="142" t="s">
        <v>272</v>
      </c>
      <c r="F32" s="133" t="s">
        <v>273</v>
      </c>
      <c r="G32" s="145" t="s">
        <v>274</v>
      </c>
      <c r="H32" s="46">
        <v>5</v>
      </c>
      <c r="I32" s="134">
        <v>90</v>
      </c>
      <c r="J32" s="134">
        <f t="shared" si="0"/>
        <v>450</v>
      </c>
      <c r="K32" s="145" t="s">
        <v>275</v>
      </c>
      <c r="L32" s="50" t="s">
        <v>184</v>
      </c>
      <c r="M32" s="50" t="s">
        <v>22</v>
      </c>
    </row>
    <row r="33" spans="1:13" ht="76.5" x14ac:dyDescent="0.25">
      <c r="A33" s="132">
        <v>31</v>
      </c>
      <c r="B33" s="133" t="s">
        <v>278</v>
      </c>
      <c r="C33" s="133">
        <v>43283</v>
      </c>
      <c r="D33" s="45">
        <v>836100024</v>
      </c>
      <c r="E33" s="142" t="s">
        <v>272</v>
      </c>
      <c r="F33" s="133" t="s">
        <v>273</v>
      </c>
      <c r="G33" s="145" t="s">
        <v>274</v>
      </c>
      <c r="H33" s="46">
        <v>10</v>
      </c>
      <c r="I33" s="134">
        <v>28</v>
      </c>
      <c r="J33" s="134">
        <f t="shared" si="0"/>
        <v>280</v>
      </c>
      <c r="K33" s="145" t="s">
        <v>275</v>
      </c>
      <c r="L33" s="50" t="s">
        <v>184</v>
      </c>
      <c r="M33" s="50" t="s">
        <v>22</v>
      </c>
    </row>
    <row r="34" spans="1:13" ht="76.5" x14ac:dyDescent="0.25">
      <c r="A34" s="132">
        <v>32</v>
      </c>
      <c r="B34" s="133" t="s">
        <v>279</v>
      </c>
      <c r="C34" s="133">
        <v>43284</v>
      </c>
      <c r="D34" s="45">
        <v>836100025</v>
      </c>
      <c r="E34" s="142" t="s">
        <v>272</v>
      </c>
      <c r="F34" s="133" t="s">
        <v>273</v>
      </c>
      <c r="G34" s="145" t="s">
        <v>274</v>
      </c>
      <c r="H34" s="46">
        <v>10</v>
      </c>
      <c r="I34" s="134">
        <v>30</v>
      </c>
      <c r="J34" s="134">
        <f t="shared" si="0"/>
        <v>300</v>
      </c>
      <c r="K34" s="145" t="s">
        <v>275</v>
      </c>
      <c r="L34" s="50" t="s">
        <v>184</v>
      </c>
      <c r="M34" s="50" t="s">
        <v>22</v>
      </c>
    </row>
    <row r="35" spans="1:13" ht="76.5" x14ac:dyDescent="0.25">
      <c r="A35" s="132">
        <v>33</v>
      </c>
      <c r="B35" s="133" t="s">
        <v>280</v>
      </c>
      <c r="C35" s="133">
        <v>43285</v>
      </c>
      <c r="D35" s="45">
        <v>836100026</v>
      </c>
      <c r="E35" s="142" t="s">
        <v>272</v>
      </c>
      <c r="F35" s="133" t="s">
        <v>273</v>
      </c>
      <c r="G35" s="145" t="s">
        <v>274</v>
      </c>
      <c r="H35" s="46">
        <v>3000</v>
      </c>
      <c r="I35" s="134">
        <v>0.4</v>
      </c>
      <c r="J35" s="134">
        <f t="shared" si="0"/>
        <v>1200</v>
      </c>
      <c r="K35" s="145" t="s">
        <v>275</v>
      </c>
      <c r="L35" s="50" t="s">
        <v>184</v>
      </c>
      <c r="M35" s="50" t="s">
        <v>22</v>
      </c>
    </row>
    <row r="36" spans="1:13" ht="76.5" x14ac:dyDescent="0.25">
      <c r="A36" s="132">
        <v>34</v>
      </c>
      <c r="B36" s="133" t="s">
        <v>281</v>
      </c>
      <c r="C36" s="133">
        <v>43286</v>
      </c>
      <c r="D36" s="45">
        <v>836100027</v>
      </c>
      <c r="E36" s="142" t="s">
        <v>272</v>
      </c>
      <c r="F36" s="133" t="s">
        <v>273</v>
      </c>
      <c r="G36" s="145" t="s">
        <v>274</v>
      </c>
      <c r="H36" s="46">
        <v>3000</v>
      </c>
      <c r="I36" s="134">
        <v>0.25</v>
      </c>
      <c r="J36" s="134">
        <f t="shared" si="0"/>
        <v>750</v>
      </c>
      <c r="K36" s="145" t="s">
        <v>275</v>
      </c>
      <c r="L36" s="50" t="s">
        <v>184</v>
      </c>
      <c r="M36" s="50" t="s">
        <v>22</v>
      </c>
    </row>
    <row r="37" spans="1:13" ht="76.5" x14ac:dyDescent="0.25">
      <c r="A37" s="132">
        <v>35</v>
      </c>
      <c r="B37" s="133" t="s">
        <v>282</v>
      </c>
      <c r="C37" s="133">
        <v>43287</v>
      </c>
      <c r="D37" s="45">
        <v>836100028</v>
      </c>
      <c r="E37" s="142" t="s">
        <v>272</v>
      </c>
      <c r="F37" s="133" t="s">
        <v>273</v>
      </c>
      <c r="G37" s="145" t="s">
        <v>274</v>
      </c>
      <c r="H37" s="46">
        <v>48</v>
      </c>
      <c r="I37" s="134">
        <v>6.25</v>
      </c>
      <c r="J37" s="134">
        <f t="shared" si="0"/>
        <v>300</v>
      </c>
      <c r="K37" s="145" t="s">
        <v>275</v>
      </c>
      <c r="L37" s="50" t="s">
        <v>184</v>
      </c>
      <c r="M37" s="50" t="s">
        <v>22</v>
      </c>
    </row>
    <row r="38" spans="1:13" ht="76.5" x14ac:dyDescent="0.25">
      <c r="A38" s="132">
        <v>36</v>
      </c>
      <c r="B38" s="133" t="s">
        <v>283</v>
      </c>
      <c r="C38" s="133">
        <v>43288</v>
      </c>
      <c r="D38" s="45">
        <v>836100029</v>
      </c>
      <c r="E38" s="142" t="s">
        <v>272</v>
      </c>
      <c r="F38" s="133" t="s">
        <v>273</v>
      </c>
      <c r="G38" s="145" t="s">
        <v>274</v>
      </c>
      <c r="H38" s="46">
        <v>2</v>
      </c>
      <c r="I38" s="134">
        <v>162</v>
      </c>
      <c r="J38" s="134">
        <f t="shared" si="0"/>
        <v>324</v>
      </c>
      <c r="K38" s="145" t="s">
        <v>275</v>
      </c>
      <c r="L38" s="50" t="s">
        <v>184</v>
      </c>
      <c r="M38" s="50" t="s">
        <v>22</v>
      </c>
    </row>
    <row r="39" spans="1:13" ht="51" x14ac:dyDescent="0.25">
      <c r="A39" s="132">
        <v>37</v>
      </c>
      <c r="B39" s="133" t="s">
        <v>284</v>
      </c>
      <c r="C39" s="133" t="s">
        <v>285</v>
      </c>
      <c r="D39" s="45">
        <v>871410011</v>
      </c>
      <c r="E39" s="142" t="s">
        <v>128</v>
      </c>
      <c r="F39" s="133" t="s">
        <v>18</v>
      </c>
      <c r="G39" s="145" t="s">
        <v>269</v>
      </c>
      <c r="H39" s="46">
        <v>1</v>
      </c>
      <c r="I39" s="134">
        <v>4478.57</v>
      </c>
      <c r="J39" s="134">
        <f t="shared" si="0"/>
        <v>4478.57</v>
      </c>
      <c r="K39" s="145" t="s">
        <v>270</v>
      </c>
      <c r="L39" s="50" t="s">
        <v>28</v>
      </c>
      <c r="M39" s="50" t="s">
        <v>22</v>
      </c>
    </row>
    <row r="40" spans="1:13" ht="20.25" x14ac:dyDescent="0.25">
      <c r="A40" s="172" t="s">
        <v>286</v>
      </c>
      <c r="B40" s="172"/>
      <c r="C40" s="172"/>
      <c r="D40" s="172"/>
      <c r="E40" s="172"/>
      <c r="F40" s="172"/>
      <c r="G40" s="172"/>
      <c r="H40" s="172"/>
      <c r="I40" s="172"/>
      <c r="J40" s="124">
        <f>SUM(J3:J39)</f>
        <v>22340.851138999999</v>
      </c>
      <c r="K40" s="29"/>
      <c r="L40" s="29"/>
      <c r="M40" s="29"/>
    </row>
  </sheetData>
  <mergeCells count="2">
    <mergeCell ref="A1:M1"/>
    <mergeCell ref="A40:I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89" zoomScaleNormal="89" workbookViewId="0">
      <selection activeCell="B3" sqref="B3"/>
    </sheetView>
  </sheetViews>
  <sheetFormatPr baseColWidth="10" defaultRowHeight="11.25" x14ac:dyDescent="0.25"/>
  <cols>
    <col min="1" max="1" width="3.85546875" style="34" bestFit="1" customWidth="1"/>
    <col min="2" max="2" width="14.42578125" style="34" bestFit="1" customWidth="1"/>
    <col min="3" max="3" width="12.42578125" style="34" bestFit="1" customWidth="1"/>
    <col min="4" max="4" width="10.42578125" style="35" bestFit="1" customWidth="1"/>
    <col min="5" max="5" width="38" style="34" customWidth="1"/>
    <col min="6" max="6" width="16.7109375" style="34" customWidth="1"/>
    <col min="7" max="7" width="26.5703125" style="34" customWidth="1"/>
    <col min="8" max="8" width="6.85546875" style="34" bestFit="1" customWidth="1"/>
    <col min="9" max="9" width="10" style="34" bestFit="1" customWidth="1"/>
    <col min="10" max="10" width="10.5703125" style="34" customWidth="1"/>
    <col min="11" max="11" width="10.28515625" style="35" customWidth="1"/>
    <col min="12" max="12" width="13.7109375" style="34" customWidth="1"/>
    <col min="13" max="13" width="23.85546875" style="34" customWidth="1"/>
    <col min="14" max="14" width="12.7109375" style="36" customWidth="1"/>
    <col min="15" max="16384" width="11.42578125" style="34"/>
  </cols>
  <sheetData>
    <row r="1" spans="1:14" ht="15" x14ac:dyDescent="0.25">
      <c r="A1" s="163" t="s">
        <v>230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4" ht="33.75" x14ac:dyDescent="0.25">
      <c r="A2" s="101" t="s">
        <v>0</v>
      </c>
      <c r="B2" s="101" t="s">
        <v>1</v>
      </c>
      <c r="C2" s="101" t="s">
        <v>2</v>
      </c>
      <c r="D2" s="101" t="s">
        <v>3</v>
      </c>
      <c r="E2" s="101" t="s">
        <v>4</v>
      </c>
      <c r="F2" s="101" t="s">
        <v>5</v>
      </c>
      <c r="G2" s="101" t="s">
        <v>6</v>
      </c>
      <c r="H2" s="101" t="s">
        <v>7</v>
      </c>
      <c r="I2" s="102" t="s">
        <v>8</v>
      </c>
      <c r="J2" s="102" t="s">
        <v>9</v>
      </c>
      <c r="K2" s="101" t="s">
        <v>10</v>
      </c>
      <c r="L2" s="101" t="s">
        <v>11</v>
      </c>
      <c r="M2" s="101" t="s">
        <v>12</v>
      </c>
      <c r="N2" s="34"/>
    </row>
    <row r="3" spans="1:14" ht="96" x14ac:dyDescent="0.25">
      <c r="A3" s="123">
        <v>1</v>
      </c>
      <c r="B3" s="117" t="s">
        <v>231</v>
      </c>
      <c r="C3" s="118">
        <v>43264</v>
      </c>
      <c r="D3" s="119">
        <v>971300015</v>
      </c>
      <c r="E3" s="120" t="s">
        <v>232</v>
      </c>
      <c r="F3" s="119" t="s">
        <v>233</v>
      </c>
      <c r="G3" s="119" t="s">
        <v>234</v>
      </c>
      <c r="H3" s="119">
        <v>1</v>
      </c>
      <c r="I3" s="121">
        <v>6970.67</v>
      </c>
      <c r="J3" s="122">
        <f>+I3</f>
        <v>6970.67</v>
      </c>
      <c r="K3" s="119" t="s">
        <v>235</v>
      </c>
      <c r="L3" s="119" t="s">
        <v>92</v>
      </c>
      <c r="M3" s="119" t="s">
        <v>68</v>
      </c>
      <c r="N3" s="34"/>
    </row>
    <row r="4" spans="1:14" x14ac:dyDescent="0.25">
      <c r="A4" s="173" t="s">
        <v>14</v>
      </c>
      <c r="B4" s="174"/>
      <c r="C4" s="174"/>
      <c r="D4" s="174"/>
      <c r="E4" s="174"/>
      <c r="F4" s="174"/>
      <c r="G4" s="174"/>
      <c r="H4" s="174"/>
      <c r="I4" s="175"/>
      <c r="J4" s="107">
        <f>SUM(J3:J3)</f>
        <v>6970.67</v>
      </c>
      <c r="K4" s="53"/>
      <c r="L4" s="33"/>
      <c r="M4" s="33"/>
    </row>
  </sheetData>
  <mergeCells count="2">
    <mergeCell ref="A4:I4"/>
    <mergeCell ref="A1:M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abSelected="1" zoomScale="60" zoomScaleNormal="60" workbookViewId="0">
      <pane ySplit="2" topLeftCell="A97" activePane="bottomLeft" state="frozen"/>
      <selection pane="bottomLeft" activeCell="A2" sqref="A2"/>
    </sheetView>
  </sheetViews>
  <sheetFormatPr baseColWidth="10" defaultRowHeight="15" x14ac:dyDescent="0.25"/>
  <cols>
    <col min="2" max="2" width="24.42578125" customWidth="1"/>
    <col min="3" max="3" width="19" customWidth="1"/>
    <col min="4" max="4" width="29.7109375" customWidth="1"/>
    <col min="5" max="5" width="59.7109375" customWidth="1"/>
    <col min="6" max="6" width="31.42578125" customWidth="1"/>
    <col min="7" max="7" width="48.42578125" customWidth="1"/>
    <col min="8" max="8" width="13.140625" customWidth="1"/>
    <col min="9" max="9" width="16.5703125" customWidth="1"/>
    <col min="10" max="10" width="24.5703125" customWidth="1"/>
    <col min="11" max="11" width="30" customWidth="1"/>
    <col min="12" max="12" width="27.7109375" customWidth="1"/>
    <col min="13" max="13" width="29.28515625" customWidth="1"/>
  </cols>
  <sheetData>
    <row r="1" spans="1:13" x14ac:dyDescent="0.25">
      <c r="A1" s="163" t="s">
        <v>230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s="17" customFormat="1" ht="89.25" x14ac:dyDescent="0.2">
      <c r="A3" s="62">
        <v>1</v>
      </c>
      <c r="B3" s="45" t="s">
        <v>16</v>
      </c>
      <c r="C3" s="44">
        <v>43158</v>
      </c>
      <c r="D3" s="45">
        <v>871410018</v>
      </c>
      <c r="E3" s="46" t="s">
        <v>17</v>
      </c>
      <c r="F3" s="46" t="s">
        <v>18</v>
      </c>
      <c r="G3" s="80" t="s">
        <v>19</v>
      </c>
      <c r="H3" s="46">
        <v>1</v>
      </c>
      <c r="I3" s="79">
        <v>1050</v>
      </c>
      <c r="J3" s="47">
        <v>1050</v>
      </c>
      <c r="K3" s="80" t="s">
        <v>20</v>
      </c>
      <c r="L3" s="46" t="s">
        <v>21</v>
      </c>
      <c r="M3" s="46" t="s">
        <v>22</v>
      </c>
    </row>
    <row r="4" spans="1:13" s="17" customFormat="1" ht="89.25" x14ac:dyDescent="0.2">
      <c r="A4" s="64">
        <v>2</v>
      </c>
      <c r="B4" s="45" t="s">
        <v>16</v>
      </c>
      <c r="C4" s="44">
        <v>43158</v>
      </c>
      <c r="D4" s="45">
        <v>871410018</v>
      </c>
      <c r="E4" s="46" t="s">
        <v>17</v>
      </c>
      <c r="F4" s="46" t="s">
        <v>18</v>
      </c>
      <c r="G4" s="80" t="s">
        <v>19</v>
      </c>
      <c r="H4" s="46">
        <v>1</v>
      </c>
      <c r="I4" s="79">
        <v>900</v>
      </c>
      <c r="J4" s="47">
        <v>900</v>
      </c>
      <c r="K4" s="80" t="s">
        <v>20</v>
      </c>
      <c r="L4" s="46" t="s">
        <v>21</v>
      </c>
      <c r="M4" s="46" t="s">
        <v>22</v>
      </c>
    </row>
    <row r="5" spans="1:13" s="17" customFormat="1" ht="89.25" x14ac:dyDescent="0.2">
      <c r="A5" s="62">
        <v>3</v>
      </c>
      <c r="B5" s="45" t="s">
        <v>23</v>
      </c>
      <c r="C5" s="44">
        <v>43158</v>
      </c>
      <c r="D5" s="45">
        <v>871410018</v>
      </c>
      <c r="E5" s="46" t="s">
        <v>17</v>
      </c>
      <c r="F5" s="46" t="s">
        <v>18</v>
      </c>
      <c r="G5" s="80" t="s">
        <v>19</v>
      </c>
      <c r="H5" s="46">
        <v>1</v>
      </c>
      <c r="I5" s="79">
        <v>700</v>
      </c>
      <c r="J5" s="47">
        <v>700</v>
      </c>
      <c r="K5" s="80" t="s">
        <v>20</v>
      </c>
      <c r="L5" s="46" t="s">
        <v>21</v>
      </c>
      <c r="M5" s="46" t="s">
        <v>22</v>
      </c>
    </row>
    <row r="6" spans="1:13" s="17" customFormat="1" ht="89.25" x14ac:dyDescent="0.2">
      <c r="A6" s="64">
        <v>4</v>
      </c>
      <c r="B6" s="45" t="s">
        <v>23</v>
      </c>
      <c r="C6" s="44">
        <v>43158</v>
      </c>
      <c r="D6" s="45">
        <v>871410018</v>
      </c>
      <c r="E6" s="46" t="s">
        <v>17</v>
      </c>
      <c r="F6" s="46" t="s">
        <v>18</v>
      </c>
      <c r="G6" s="80" t="s">
        <v>19</v>
      </c>
      <c r="H6" s="46">
        <v>1</v>
      </c>
      <c r="I6" s="79">
        <v>750</v>
      </c>
      <c r="J6" s="47">
        <v>750</v>
      </c>
      <c r="K6" s="80" t="s">
        <v>20</v>
      </c>
      <c r="L6" s="46" t="s">
        <v>21</v>
      </c>
      <c r="M6" s="46" t="s">
        <v>22</v>
      </c>
    </row>
    <row r="7" spans="1:13" s="17" customFormat="1" ht="89.25" x14ac:dyDescent="0.2">
      <c r="A7" s="62">
        <v>5</v>
      </c>
      <c r="B7" s="45" t="s">
        <v>23</v>
      </c>
      <c r="C7" s="44">
        <v>43158</v>
      </c>
      <c r="D7" s="45">
        <v>871410018</v>
      </c>
      <c r="E7" s="46" t="s">
        <v>17</v>
      </c>
      <c r="F7" s="46" t="s">
        <v>18</v>
      </c>
      <c r="G7" s="80" t="s">
        <v>19</v>
      </c>
      <c r="H7" s="46">
        <v>1</v>
      </c>
      <c r="I7" s="79">
        <v>1050</v>
      </c>
      <c r="J7" s="47">
        <v>1050</v>
      </c>
      <c r="K7" s="80" t="s">
        <v>20</v>
      </c>
      <c r="L7" s="46" t="s">
        <v>21</v>
      </c>
      <c r="M7" s="46" t="s">
        <v>22</v>
      </c>
    </row>
    <row r="8" spans="1:13" s="17" customFormat="1" ht="45" x14ac:dyDescent="0.2">
      <c r="A8" s="64">
        <v>6</v>
      </c>
      <c r="B8" s="87" t="s">
        <v>86</v>
      </c>
      <c r="C8" s="158">
        <v>43160</v>
      </c>
      <c r="D8" s="87" t="s">
        <v>87</v>
      </c>
      <c r="E8" s="87" t="s">
        <v>88</v>
      </c>
      <c r="F8" s="87" t="s">
        <v>89</v>
      </c>
      <c r="G8" s="87" t="s">
        <v>90</v>
      </c>
      <c r="H8" s="87">
        <v>1</v>
      </c>
      <c r="I8" s="87">
        <v>6953.57</v>
      </c>
      <c r="J8" s="87">
        <v>6953.57</v>
      </c>
      <c r="K8" s="87" t="s">
        <v>91</v>
      </c>
      <c r="L8" s="43" t="s">
        <v>92</v>
      </c>
      <c r="M8" s="87" t="s">
        <v>93</v>
      </c>
    </row>
    <row r="9" spans="1:13" s="17" customFormat="1" ht="38.25" x14ac:dyDescent="0.2">
      <c r="A9" s="62">
        <v>7</v>
      </c>
      <c r="B9" s="58" t="s">
        <v>29</v>
      </c>
      <c r="C9" s="65">
        <v>43167</v>
      </c>
      <c r="D9" s="58" t="s">
        <v>30</v>
      </c>
      <c r="E9" s="58" t="s">
        <v>31</v>
      </c>
      <c r="F9" s="58" t="s">
        <v>32</v>
      </c>
      <c r="G9" s="58" t="s">
        <v>33</v>
      </c>
      <c r="H9" s="58">
        <v>1</v>
      </c>
      <c r="I9" s="68">
        <v>934</v>
      </c>
      <c r="J9" s="69">
        <v>934</v>
      </c>
      <c r="K9" s="58" t="s">
        <v>34</v>
      </c>
      <c r="L9" s="58" t="s">
        <v>35</v>
      </c>
      <c r="M9" s="58" t="s">
        <v>36</v>
      </c>
    </row>
    <row r="10" spans="1:13" s="17" customFormat="1" ht="38.25" x14ac:dyDescent="0.2">
      <c r="A10" s="64">
        <v>8</v>
      </c>
      <c r="B10" s="58" t="s">
        <v>37</v>
      </c>
      <c r="C10" s="65">
        <v>43167</v>
      </c>
      <c r="D10" s="58" t="s">
        <v>30</v>
      </c>
      <c r="E10" s="58" t="s">
        <v>31</v>
      </c>
      <c r="F10" s="58" t="s">
        <v>32</v>
      </c>
      <c r="G10" s="58" t="s">
        <v>38</v>
      </c>
      <c r="H10" s="58">
        <v>1</v>
      </c>
      <c r="I10" s="68">
        <v>1806.3</v>
      </c>
      <c r="J10" s="69">
        <v>1806.3</v>
      </c>
      <c r="K10" s="58" t="s">
        <v>34</v>
      </c>
      <c r="L10" s="58" t="s">
        <v>35</v>
      </c>
      <c r="M10" s="58" t="s">
        <v>36</v>
      </c>
    </row>
    <row r="11" spans="1:13" s="17" customFormat="1" ht="38.25" x14ac:dyDescent="0.2">
      <c r="A11" s="62">
        <v>9</v>
      </c>
      <c r="B11" s="58" t="s">
        <v>39</v>
      </c>
      <c r="C11" s="65">
        <v>43167</v>
      </c>
      <c r="D11" s="58" t="s">
        <v>30</v>
      </c>
      <c r="E11" s="58" t="s">
        <v>31</v>
      </c>
      <c r="F11" s="58" t="s">
        <v>32</v>
      </c>
      <c r="G11" s="58" t="s">
        <v>38</v>
      </c>
      <c r="H11" s="58">
        <v>1</v>
      </c>
      <c r="I11" s="68">
        <v>383</v>
      </c>
      <c r="J11" s="69">
        <v>383</v>
      </c>
      <c r="K11" s="58" t="s">
        <v>34</v>
      </c>
      <c r="L11" s="58" t="s">
        <v>35</v>
      </c>
      <c r="M11" s="58" t="s">
        <v>36</v>
      </c>
    </row>
    <row r="12" spans="1:13" s="17" customFormat="1" ht="38.25" x14ac:dyDescent="0.2">
      <c r="A12" s="64">
        <v>10</v>
      </c>
      <c r="B12" s="59" t="s">
        <v>40</v>
      </c>
      <c r="C12" s="60">
        <v>43167</v>
      </c>
      <c r="D12" s="59" t="s">
        <v>41</v>
      </c>
      <c r="E12" s="59" t="s">
        <v>42</v>
      </c>
      <c r="F12" s="59" t="s">
        <v>32</v>
      </c>
      <c r="G12" s="61" t="s">
        <v>43</v>
      </c>
      <c r="H12" s="59">
        <v>1</v>
      </c>
      <c r="I12" s="70">
        <v>700</v>
      </c>
      <c r="J12" s="70">
        <v>700</v>
      </c>
      <c r="K12" s="59" t="s">
        <v>34</v>
      </c>
      <c r="L12" s="59" t="s">
        <v>21</v>
      </c>
      <c r="M12" s="59" t="s">
        <v>36</v>
      </c>
    </row>
    <row r="13" spans="1:13" s="17" customFormat="1" ht="39.950000000000003" customHeight="1" x14ac:dyDescent="0.2">
      <c r="A13" s="62">
        <v>11</v>
      </c>
      <c r="B13" s="63" t="s">
        <v>44</v>
      </c>
      <c r="C13" s="159">
        <v>43167</v>
      </c>
      <c r="D13" s="63" t="s">
        <v>41</v>
      </c>
      <c r="E13" s="63" t="s">
        <v>42</v>
      </c>
      <c r="F13" s="63" t="s">
        <v>32</v>
      </c>
      <c r="G13" s="63" t="s">
        <v>43</v>
      </c>
      <c r="H13" s="63">
        <v>1</v>
      </c>
      <c r="I13" s="71">
        <v>180</v>
      </c>
      <c r="J13" s="72">
        <v>180</v>
      </c>
      <c r="K13" s="63" t="s">
        <v>34</v>
      </c>
      <c r="L13" s="63" t="s">
        <v>21</v>
      </c>
      <c r="M13" s="63" t="s">
        <v>36</v>
      </c>
    </row>
    <row r="14" spans="1:13" s="17" customFormat="1" ht="39.950000000000003" customHeight="1" x14ac:dyDescent="0.2">
      <c r="A14" s="64">
        <v>12</v>
      </c>
      <c r="B14" s="63" t="s">
        <v>45</v>
      </c>
      <c r="C14" s="159">
        <v>43167</v>
      </c>
      <c r="D14" s="63" t="s">
        <v>46</v>
      </c>
      <c r="E14" s="63" t="s">
        <v>47</v>
      </c>
      <c r="F14" s="63" t="s">
        <v>32</v>
      </c>
      <c r="G14" s="63" t="s">
        <v>48</v>
      </c>
      <c r="H14" s="63">
        <v>3</v>
      </c>
      <c r="I14" s="71">
        <v>28</v>
      </c>
      <c r="J14" s="72">
        <v>84</v>
      </c>
      <c r="K14" s="63" t="s">
        <v>49</v>
      </c>
      <c r="L14" s="63" t="s">
        <v>21</v>
      </c>
      <c r="M14" s="63" t="s">
        <v>36</v>
      </c>
    </row>
    <row r="15" spans="1:13" s="17" customFormat="1" ht="39.950000000000003" customHeight="1" x14ac:dyDescent="0.2">
      <c r="A15" s="62">
        <v>13</v>
      </c>
      <c r="B15" s="63" t="s">
        <v>50</v>
      </c>
      <c r="C15" s="159">
        <v>43166</v>
      </c>
      <c r="D15" s="63" t="s">
        <v>51</v>
      </c>
      <c r="E15" s="63" t="s">
        <v>52</v>
      </c>
      <c r="F15" s="63" t="s">
        <v>53</v>
      </c>
      <c r="G15" s="63" t="s">
        <v>54</v>
      </c>
      <c r="H15" s="63">
        <v>1</v>
      </c>
      <c r="I15" s="71">
        <v>236.32</v>
      </c>
      <c r="J15" s="72">
        <v>236.32</v>
      </c>
      <c r="K15" s="63" t="s">
        <v>34</v>
      </c>
      <c r="L15" s="63" t="s">
        <v>55</v>
      </c>
      <c r="M15" s="63" t="s">
        <v>36</v>
      </c>
    </row>
    <row r="16" spans="1:13" s="17" customFormat="1" ht="39.950000000000003" customHeight="1" x14ac:dyDescent="0.2">
      <c r="A16" s="64">
        <v>14</v>
      </c>
      <c r="B16" s="63" t="s">
        <v>56</v>
      </c>
      <c r="C16" s="159">
        <v>43164</v>
      </c>
      <c r="D16" s="63" t="s">
        <v>57</v>
      </c>
      <c r="E16" s="63" t="s">
        <v>58</v>
      </c>
      <c r="F16" s="63" t="s">
        <v>59</v>
      </c>
      <c r="G16" s="63" t="s">
        <v>60</v>
      </c>
      <c r="H16" s="63">
        <v>1</v>
      </c>
      <c r="I16" s="71">
        <v>3648.01</v>
      </c>
      <c r="J16" s="72">
        <v>3648.01</v>
      </c>
      <c r="K16" s="63" t="s">
        <v>61</v>
      </c>
      <c r="L16" s="63" t="s">
        <v>35</v>
      </c>
      <c r="M16" s="63" t="s">
        <v>36</v>
      </c>
    </row>
    <row r="17" spans="1:13" s="17" customFormat="1" ht="39.950000000000003" customHeight="1" x14ac:dyDescent="0.2">
      <c r="A17" s="62">
        <v>15</v>
      </c>
      <c r="B17" s="63" t="s">
        <v>94</v>
      </c>
      <c r="C17" s="159">
        <v>43164</v>
      </c>
      <c r="D17" s="63">
        <v>333100015</v>
      </c>
      <c r="E17" s="63" t="s">
        <v>52</v>
      </c>
      <c r="F17" s="63" t="s">
        <v>95</v>
      </c>
      <c r="G17" s="63" t="s">
        <v>96</v>
      </c>
      <c r="H17" s="63">
        <v>137.34299999999999</v>
      </c>
      <c r="I17" s="71">
        <v>1.9196</v>
      </c>
      <c r="J17" s="72">
        <v>263.6436228</v>
      </c>
      <c r="K17" s="63" t="s">
        <v>97</v>
      </c>
      <c r="L17" s="63" t="s">
        <v>98</v>
      </c>
      <c r="M17" s="63" t="s">
        <v>99</v>
      </c>
    </row>
    <row r="18" spans="1:13" s="17" customFormat="1" ht="39.950000000000003" customHeight="1" x14ac:dyDescent="0.2">
      <c r="A18" s="64">
        <v>16</v>
      </c>
      <c r="B18" s="63" t="s">
        <v>24</v>
      </c>
      <c r="C18" s="159">
        <v>43188</v>
      </c>
      <c r="D18" s="63">
        <v>623810015</v>
      </c>
      <c r="E18" s="63" t="s">
        <v>25</v>
      </c>
      <c r="F18" s="63" t="s">
        <v>18</v>
      </c>
      <c r="G18" s="63" t="s">
        <v>26</v>
      </c>
      <c r="H18" s="63">
        <v>5</v>
      </c>
      <c r="I18" s="71">
        <v>337.83</v>
      </c>
      <c r="J18" s="72">
        <v>1689.1499999999999</v>
      </c>
      <c r="K18" s="63" t="s">
        <v>27</v>
      </c>
      <c r="L18" s="63" t="s">
        <v>28</v>
      </c>
      <c r="M18" s="63" t="s">
        <v>22</v>
      </c>
    </row>
    <row r="19" spans="1:13" s="17" customFormat="1" ht="39.950000000000003" customHeight="1" x14ac:dyDescent="0.2">
      <c r="A19" s="62">
        <v>17</v>
      </c>
      <c r="B19" s="76" t="s">
        <v>62</v>
      </c>
      <c r="C19" s="185">
        <v>43186</v>
      </c>
      <c r="D19" s="180">
        <v>621290011</v>
      </c>
      <c r="E19" s="180" t="s">
        <v>63</v>
      </c>
      <c r="F19" s="180" t="s">
        <v>64</v>
      </c>
      <c r="G19" s="180" t="s">
        <v>65</v>
      </c>
      <c r="H19" s="76">
        <v>1</v>
      </c>
      <c r="I19" s="93">
        <v>2745.5</v>
      </c>
      <c r="J19" s="181">
        <f>+I19+I20+I21+I22+I23+I24+I25+I26</f>
        <v>5826.9</v>
      </c>
      <c r="K19" s="180" t="s">
        <v>66</v>
      </c>
      <c r="L19" s="180" t="s">
        <v>67</v>
      </c>
      <c r="M19" s="180" t="s">
        <v>68</v>
      </c>
    </row>
    <row r="20" spans="1:13" s="17" customFormat="1" ht="39.950000000000003" customHeight="1" x14ac:dyDescent="0.2">
      <c r="A20" s="64">
        <v>18</v>
      </c>
      <c r="B20" s="76" t="s">
        <v>69</v>
      </c>
      <c r="C20" s="186"/>
      <c r="D20" s="180"/>
      <c r="E20" s="180"/>
      <c r="F20" s="180"/>
      <c r="G20" s="180"/>
      <c r="H20" s="76">
        <v>1</v>
      </c>
      <c r="I20" s="93">
        <v>431.45</v>
      </c>
      <c r="J20" s="181"/>
      <c r="K20" s="180"/>
      <c r="L20" s="180"/>
      <c r="M20" s="180"/>
    </row>
    <row r="21" spans="1:13" s="17" customFormat="1" ht="39.950000000000003" customHeight="1" x14ac:dyDescent="0.2">
      <c r="A21" s="62">
        <v>19</v>
      </c>
      <c r="B21" s="76" t="s">
        <v>70</v>
      </c>
      <c r="C21" s="186"/>
      <c r="D21" s="180"/>
      <c r="E21" s="180"/>
      <c r="F21" s="180"/>
      <c r="G21" s="180"/>
      <c r="H21" s="76">
        <v>1</v>
      </c>
      <c r="I21" s="93">
        <v>124.75</v>
      </c>
      <c r="J21" s="181"/>
      <c r="K21" s="180"/>
      <c r="L21" s="180"/>
      <c r="M21" s="180"/>
    </row>
    <row r="22" spans="1:13" s="17" customFormat="1" ht="39.950000000000003" customHeight="1" x14ac:dyDescent="0.2">
      <c r="A22" s="64">
        <v>20</v>
      </c>
      <c r="B22" s="76" t="s">
        <v>71</v>
      </c>
      <c r="C22" s="186"/>
      <c r="D22" s="180"/>
      <c r="E22" s="180"/>
      <c r="F22" s="180"/>
      <c r="G22" s="180"/>
      <c r="H22" s="76">
        <v>1</v>
      </c>
      <c r="I22" s="93">
        <v>441.4</v>
      </c>
      <c r="J22" s="181"/>
      <c r="K22" s="180"/>
      <c r="L22" s="180"/>
      <c r="M22" s="180"/>
    </row>
    <row r="23" spans="1:13" s="17" customFormat="1" ht="39.950000000000003" customHeight="1" x14ac:dyDescent="0.2">
      <c r="A23" s="62">
        <v>21</v>
      </c>
      <c r="B23" s="76" t="s">
        <v>72</v>
      </c>
      <c r="C23" s="186"/>
      <c r="D23" s="180"/>
      <c r="E23" s="180"/>
      <c r="F23" s="180"/>
      <c r="G23" s="180"/>
      <c r="H23" s="76">
        <v>1</v>
      </c>
      <c r="I23" s="93">
        <v>402.55</v>
      </c>
      <c r="J23" s="181"/>
      <c r="K23" s="180"/>
      <c r="L23" s="180"/>
      <c r="M23" s="180"/>
    </row>
    <row r="24" spans="1:13" s="17" customFormat="1" ht="39.950000000000003" customHeight="1" x14ac:dyDescent="0.2">
      <c r="A24" s="64">
        <v>22</v>
      </c>
      <c r="B24" s="76" t="s">
        <v>73</v>
      </c>
      <c r="C24" s="186"/>
      <c r="D24" s="180"/>
      <c r="E24" s="180"/>
      <c r="F24" s="180"/>
      <c r="G24" s="180"/>
      <c r="H24" s="76">
        <v>1</v>
      </c>
      <c r="I24" s="93">
        <v>1027.7</v>
      </c>
      <c r="J24" s="181"/>
      <c r="K24" s="180"/>
      <c r="L24" s="180"/>
      <c r="M24" s="180"/>
    </row>
    <row r="25" spans="1:13" s="17" customFormat="1" ht="39.950000000000003" customHeight="1" x14ac:dyDescent="0.2">
      <c r="A25" s="62">
        <v>23</v>
      </c>
      <c r="B25" s="76" t="s">
        <v>74</v>
      </c>
      <c r="C25" s="186"/>
      <c r="D25" s="180"/>
      <c r="E25" s="180"/>
      <c r="F25" s="180"/>
      <c r="G25" s="180"/>
      <c r="H25" s="76">
        <v>1</v>
      </c>
      <c r="I25" s="93">
        <v>484.35</v>
      </c>
      <c r="J25" s="181"/>
      <c r="K25" s="180"/>
      <c r="L25" s="180"/>
      <c r="M25" s="180"/>
    </row>
    <row r="26" spans="1:13" s="17" customFormat="1" ht="39.950000000000003" customHeight="1" x14ac:dyDescent="0.2">
      <c r="A26" s="64">
        <v>24</v>
      </c>
      <c r="B26" s="76" t="s">
        <v>75</v>
      </c>
      <c r="C26" s="187"/>
      <c r="D26" s="180"/>
      <c r="E26" s="180"/>
      <c r="F26" s="180"/>
      <c r="G26" s="180"/>
      <c r="H26" s="76">
        <v>1</v>
      </c>
      <c r="I26" s="93">
        <v>169.2</v>
      </c>
      <c r="J26" s="181"/>
      <c r="K26" s="180"/>
      <c r="L26" s="180"/>
      <c r="M26" s="180"/>
    </row>
    <row r="27" spans="1:13" s="17" customFormat="1" ht="39.950000000000003" customHeight="1" x14ac:dyDescent="0.2">
      <c r="A27" s="62">
        <v>25</v>
      </c>
      <c r="B27" s="94" t="s">
        <v>76</v>
      </c>
      <c r="C27" s="184">
        <v>43179</v>
      </c>
      <c r="D27" s="180" t="s">
        <v>77</v>
      </c>
      <c r="E27" s="180" t="s">
        <v>78</v>
      </c>
      <c r="F27" s="180" t="s">
        <v>79</v>
      </c>
      <c r="G27" s="180" t="s">
        <v>80</v>
      </c>
      <c r="H27" s="76">
        <v>1</v>
      </c>
      <c r="I27" s="95">
        <v>1048.75</v>
      </c>
      <c r="J27" s="181">
        <f>+I27+I28+I29+I30</f>
        <v>1862.51</v>
      </c>
      <c r="K27" s="180" t="s">
        <v>81</v>
      </c>
      <c r="L27" s="180" t="s">
        <v>82</v>
      </c>
      <c r="M27" s="180" t="s">
        <v>68</v>
      </c>
    </row>
    <row r="28" spans="1:13" s="17" customFormat="1" ht="39.950000000000003" customHeight="1" x14ac:dyDescent="0.2">
      <c r="A28" s="64">
        <v>26</v>
      </c>
      <c r="B28" s="94" t="s">
        <v>83</v>
      </c>
      <c r="C28" s="184"/>
      <c r="D28" s="180"/>
      <c r="E28" s="180"/>
      <c r="F28" s="180"/>
      <c r="G28" s="180"/>
      <c r="H28" s="76">
        <v>1</v>
      </c>
      <c r="I28" s="95">
        <v>447.2</v>
      </c>
      <c r="J28" s="181"/>
      <c r="K28" s="180"/>
      <c r="L28" s="180"/>
      <c r="M28" s="180"/>
    </row>
    <row r="29" spans="1:13" s="17" customFormat="1" ht="39.950000000000003" customHeight="1" x14ac:dyDescent="0.2">
      <c r="A29" s="62">
        <v>27</v>
      </c>
      <c r="B29" s="94" t="s">
        <v>84</v>
      </c>
      <c r="C29" s="184"/>
      <c r="D29" s="180"/>
      <c r="E29" s="180"/>
      <c r="F29" s="180"/>
      <c r="G29" s="180"/>
      <c r="H29" s="76">
        <v>1</v>
      </c>
      <c r="I29" s="95">
        <v>270</v>
      </c>
      <c r="J29" s="181"/>
      <c r="K29" s="180"/>
      <c r="L29" s="180"/>
      <c r="M29" s="180"/>
    </row>
    <row r="30" spans="1:13" s="17" customFormat="1" ht="39.950000000000003" customHeight="1" x14ac:dyDescent="0.2">
      <c r="A30" s="64">
        <v>28</v>
      </c>
      <c r="B30" s="94" t="s">
        <v>85</v>
      </c>
      <c r="C30" s="184"/>
      <c r="D30" s="180"/>
      <c r="E30" s="180"/>
      <c r="F30" s="180"/>
      <c r="G30" s="180"/>
      <c r="H30" s="76">
        <v>1</v>
      </c>
      <c r="I30" s="95">
        <v>96.56</v>
      </c>
      <c r="J30" s="181"/>
      <c r="K30" s="180"/>
      <c r="L30" s="180"/>
      <c r="M30" s="180"/>
    </row>
    <row r="31" spans="1:13" s="17" customFormat="1" ht="39.950000000000003" customHeight="1" x14ac:dyDescent="0.2">
      <c r="A31" s="62">
        <v>29</v>
      </c>
      <c r="B31" s="87" t="s">
        <v>145</v>
      </c>
      <c r="C31" s="158">
        <v>43214</v>
      </c>
      <c r="D31" s="43">
        <v>632100011</v>
      </c>
      <c r="E31" s="87" t="s">
        <v>146</v>
      </c>
      <c r="F31" s="87" t="s">
        <v>147</v>
      </c>
      <c r="G31" s="87" t="s">
        <v>148</v>
      </c>
      <c r="H31" s="87">
        <v>1</v>
      </c>
      <c r="I31" s="108">
        <v>3417.86</v>
      </c>
      <c r="J31" s="108">
        <v>3417.86</v>
      </c>
      <c r="K31" s="87" t="s">
        <v>149</v>
      </c>
      <c r="L31" s="87" t="s">
        <v>150</v>
      </c>
      <c r="M31" s="87" t="s">
        <v>151</v>
      </c>
    </row>
    <row r="32" spans="1:13" s="17" customFormat="1" ht="39.950000000000003" customHeight="1" x14ac:dyDescent="0.2">
      <c r="A32" s="64">
        <v>30</v>
      </c>
      <c r="B32" s="48" t="s">
        <v>152</v>
      </c>
      <c r="C32" s="49">
        <v>43200</v>
      </c>
      <c r="D32" s="46">
        <v>333100015</v>
      </c>
      <c r="E32" s="51" t="s">
        <v>52</v>
      </c>
      <c r="F32" s="46" t="s">
        <v>153</v>
      </c>
      <c r="G32" s="52" t="s">
        <v>154</v>
      </c>
      <c r="H32" s="46">
        <v>1</v>
      </c>
      <c r="I32" s="109">
        <v>2481.0300000000002</v>
      </c>
      <c r="J32" s="109">
        <v>2481.0300000000002</v>
      </c>
      <c r="K32" s="50" t="s">
        <v>155</v>
      </c>
      <c r="L32" s="46" t="s">
        <v>55</v>
      </c>
      <c r="M32" s="46" t="s">
        <v>151</v>
      </c>
    </row>
    <row r="33" spans="1:13" s="17" customFormat="1" ht="39.950000000000003" customHeight="1" x14ac:dyDescent="0.2">
      <c r="A33" s="62">
        <v>31</v>
      </c>
      <c r="B33" s="48" t="s">
        <v>156</v>
      </c>
      <c r="C33" s="49">
        <v>43194</v>
      </c>
      <c r="D33" s="46">
        <v>871410011</v>
      </c>
      <c r="E33" s="51" t="s">
        <v>128</v>
      </c>
      <c r="F33" s="46" t="s">
        <v>157</v>
      </c>
      <c r="G33" s="52" t="s">
        <v>158</v>
      </c>
      <c r="H33" s="46">
        <v>1</v>
      </c>
      <c r="I33" s="109">
        <v>4091.3</v>
      </c>
      <c r="J33" s="109">
        <v>4091.3</v>
      </c>
      <c r="K33" s="50" t="s">
        <v>159</v>
      </c>
      <c r="L33" s="46" t="s">
        <v>28</v>
      </c>
      <c r="M33" s="46" t="s">
        <v>151</v>
      </c>
    </row>
    <row r="34" spans="1:13" s="17" customFormat="1" ht="39.950000000000003" customHeight="1" x14ac:dyDescent="0.2">
      <c r="A34" s="64">
        <v>32</v>
      </c>
      <c r="B34" s="48" t="s">
        <v>160</v>
      </c>
      <c r="C34" s="49">
        <v>43192</v>
      </c>
      <c r="D34" s="46">
        <v>38912013307</v>
      </c>
      <c r="E34" s="51" t="s">
        <v>161</v>
      </c>
      <c r="F34" s="46" t="s">
        <v>162</v>
      </c>
      <c r="G34" s="52" t="s">
        <v>163</v>
      </c>
      <c r="H34" s="46">
        <v>1</v>
      </c>
      <c r="I34" s="109">
        <v>5628</v>
      </c>
      <c r="J34" s="109">
        <v>5628</v>
      </c>
      <c r="K34" s="50" t="s">
        <v>164</v>
      </c>
      <c r="L34" s="46" t="s">
        <v>35</v>
      </c>
      <c r="M34" s="46" t="s">
        <v>151</v>
      </c>
    </row>
    <row r="35" spans="1:13" s="17" customFormat="1" ht="39.950000000000003" customHeight="1" x14ac:dyDescent="0.2">
      <c r="A35" s="62">
        <v>33</v>
      </c>
      <c r="B35" s="82" t="s">
        <v>165</v>
      </c>
      <c r="C35" s="89">
        <v>43200</v>
      </c>
      <c r="D35" s="82">
        <v>85330031</v>
      </c>
      <c r="E35" s="82" t="s">
        <v>166</v>
      </c>
      <c r="F35" s="82" t="s">
        <v>167</v>
      </c>
      <c r="G35" s="82" t="s">
        <v>168</v>
      </c>
      <c r="H35" s="85">
        <v>1</v>
      </c>
      <c r="I35" s="84">
        <v>220</v>
      </c>
      <c r="J35" s="84">
        <v>220</v>
      </c>
      <c r="K35" s="82" t="s">
        <v>34</v>
      </c>
      <c r="L35" s="82" t="s">
        <v>35</v>
      </c>
      <c r="M35" s="82" t="s">
        <v>36</v>
      </c>
    </row>
    <row r="36" spans="1:13" s="17" customFormat="1" ht="39.950000000000003" customHeight="1" x14ac:dyDescent="0.2">
      <c r="A36" s="64">
        <v>34</v>
      </c>
      <c r="B36" s="57" t="s">
        <v>100</v>
      </c>
      <c r="C36" s="65">
        <v>43195</v>
      </c>
      <c r="D36" s="57">
        <v>333100015</v>
      </c>
      <c r="E36" s="57" t="s">
        <v>52</v>
      </c>
      <c r="F36" s="90" t="s">
        <v>101</v>
      </c>
      <c r="G36" s="98" t="s">
        <v>96</v>
      </c>
      <c r="H36" s="57">
        <v>589.56700000000001</v>
      </c>
      <c r="I36" s="78">
        <v>1.9196</v>
      </c>
      <c r="J36" s="23">
        <v>1131.7328132</v>
      </c>
      <c r="K36" s="57" t="s">
        <v>102</v>
      </c>
      <c r="L36" s="90" t="s">
        <v>98</v>
      </c>
      <c r="M36" s="90" t="s">
        <v>103</v>
      </c>
    </row>
    <row r="37" spans="1:13" s="17" customFormat="1" ht="39.950000000000003" customHeight="1" x14ac:dyDescent="0.2">
      <c r="A37" s="62">
        <v>35</v>
      </c>
      <c r="B37" s="90" t="s">
        <v>100</v>
      </c>
      <c r="C37" s="159">
        <v>43195</v>
      </c>
      <c r="D37" s="57">
        <v>333100015</v>
      </c>
      <c r="E37" s="57" t="s">
        <v>52</v>
      </c>
      <c r="F37" s="57" t="s">
        <v>101</v>
      </c>
      <c r="G37" s="75" t="s">
        <v>96</v>
      </c>
      <c r="H37" s="90">
        <v>7.7149999999999999</v>
      </c>
      <c r="I37" s="77">
        <v>0.92589999999999995</v>
      </c>
      <c r="J37" s="56">
        <v>7.1433184999999995</v>
      </c>
      <c r="K37" s="57" t="s">
        <v>102</v>
      </c>
      <c r="L37" s="57" t="s">
        <v>98</v>
      </c>
      <c r="M37" s="90" t="s">
        <v>103</v>
      </c>
    </row>
    <row r="38" spans="1:13" s="17" customFormat="1" ht="39.950000000000003" customHeight="1" x14ac:dyDescent="0.2">
      <c r="A38" s="64">
        <v>36</v>
      </c>
      <c r="B38" s="45" t="s">
        <v>104</v>
      </c>
      <c r="C38" s="44">
        <v>43216</v>
      </c>
      <c r="D38" s="45">
        <v>871410031</v>
      </c>
      <c r="E38" s="46" t="s">
        <v>47</v>
      </c>
      <c r="F38" s="46" t="s">
        <v>18</v>
      </c>
      <c r="G38" s="80" t="s">
        <v>105</v>
      </c>
      <c r="H38" s="46">
        <v>7</v>
      </c>
      <c r="I38" s="79">
        <v>66.964200000000005</v>
      </c>
      <c r="J38" s="47">
        <v>468.74940000000004</v>
      </c>
      <c r="K38" s="80" t="s">
        <v>106</v>
      </c>
      <c r="L38" s="46" t="s">
        <v>55</v>
      </c>
      <c r="M38" s="46" t="s">
        <v>22</v>
      </c>
    </row>
    <row r="39" spans="1:13" s="17" customFormat="1" ht="39.950000000000003" customHeight="1" x14ac:dyDescent="0.2">
      <c r="A39" s="62">
        <v>37</v>
      </c>
      <c r="B39" s="45" t="s">
        <v>107</v>
      </c>
      <c r="C39" s="44">
        <v>43216</v>
      </c>
      <c r="D39" s="45">
        <v>871410031</v>
      </c>
      <c r="E39" s="46" t="s">
        <v>47</v>
      </c>
      <c r="F39" s="46" t="s">
        <v>18</v>
      </c>
      <c r="G39" s="80" t="s">
        <v>105</v>
      </c>
      <c r="H39" s="46">
        <v>7</v>
      </c>
      <c r="I39" s="79">
        <v>66.964200000000005</v>
      </c>
      <c r="J39" s="47">
        <v>468.74940000000004</v>
      </c>
      <c r="K39" s="80" t="s">
        <v>106</v>
      </c>
      <c r="L39" s="46" t="s">
        <v>55</v>
      </c>
      <c r="M39" s="46" t="s">
        <v>22</v>
      </c>
    </row>
    <row r="40" spans="1:13" s="17" customFormat="1" ht="39.950000000000003" customHeight="1" x14ac:dyDescent="0.2">
      <c r="A40" s="64">
        <v>38</v>
      </c>
      <c r="B40" s="45" t="s">
        <v>108</v>
      </c>
      <c r="C40" s="44">
        <v>43216</v>
      </c>
      <c r="D40" s="45">
        <v>871410031</v>
      </c>
      <c r="E40" s="46" t="s">
        <v>47</v>
      </c>
      <c r="F40" s="46" t="s">
        <v>18</v>
      </c>
      <c r="G40" s="80" t="s">
        <v>105</v>
      </c>
      <c r="H40" s="46">
        <v>7</v>
      </c>
      <c r="I40" s="79">
        <v>66.964200000000005</v>
      </c>
      <c r="J40" s="47">
        <v>468.74940000000004</v>
      </c>
      <c r="K40" s="80" t="s">
        <v>106</v>
      </c>
      <c r="L40" s="46" t="s">
        <v>55</v>
      </c>
      <c r="M40" s="46" t="s">
        <v>22</v>
      </c>
    </row>
    <row r="41" spans="1:13" s="17" customFormat="1" ht="39.950000000000003" customHeight="1" x14ac:dyDescent="0.2">
      <c r="A41" s="62">
        <v>39</v>
      </c>
      <c r="B41" s="45" t="s">
        <v>109</v>
      </c>
      <c r="C41" s="44">
        <v>43216</v>
      </c>
      <c r="D41" s="45">
        <v>871410031</v>
      </c>
      <c r="E41" s="46" t="s">
        <v>47</v>
      </c>
      <c r="F41" s="46" t="s">
        <v>18</v>
      </c>
      <c r="G41" s="80" t="s">
        <v>105</v>
      </c>
      <c r="H41" s="46">
        <v>7</v>
      </c>
      <c r="I41" s="79">
        <v>66.964200000000005</v>
      </c>
      <c r="J41" s="47">
        <v>468.74940000000004</v>
      </c>
      <c r="K41" s="80" t="s">
        <v>106</v>
      </c>
      <c r="L41" s="46" t="s">
        <v>55</v>
      </c>
      <c r="M41" s="46" t="s">
        <v>22</v>
      </c>
    </row>
    <row r="42" spans="1:13" s="17" customFormat="1" ht="39.950000000000003" customHeight="1" x14ac:dyDescent="0.2">
      <c r="A42" s="64">
        <v>40</v>
      </c>
      <c r="B42" s="45" t="s">
        <v>110</v>
      </c>
      <c r="C42" s="44">
        <v>43207</v>
      </c>
      <c r="D42" s="45">
        <v>333100011</v>
      </c>
      <c r="E42" s="46" t="s">
        <v>111</v>
      </c>
      <c r="F42" s="46" t="s">
        <v>112</v>
      </c>
      <c r="G42" s="80" t="s">
        <v>113</v>
      </c>
      <c r="H42" s="46">
        <v>1088.81</v>
      </c>
      <c r="I42" s="79">
        <v>1.32142</v>
      </c>
      <c r="J42" s="47">
        <v>1438.7753101999999</v>
      </c>
      <c r="K42" s="80" t="s">
        <v>114</v>
      </c>
      <c r="L42" s="46" t="s">
        <v>55</v>
      </c>
      <c r="M42" s="46" t="s">
        <v>22</v>
      </c>
    </row>
    <row r="43" spans="1:13" s="17" customFormat="1" ht="39.950000000000003" customHeight="1" x14ac:dyDescent="0.2">
      <c r="A43" s="62">
        <v>41</v>
      </c>
      <c r="B43" s="45" t="s">
        <v>110</v>
      </c>
      <c r="C43" s="44">
        <v>43207</v>
      </c>
      <c r="D43" s="45">
        <v>333100015</v>
      </c>
      <c r="E43" s="46" t="s">
        <v>52</v>
      </c>
      <c r="F43" s="46" t="s">
        <v>112</v>
      </c>
      <c r="G43" s="80" t="s">
        <v>113</v>
      </c>
      <c r="H43" s="46">
        <v>193.745</v>
      </c>
      <c r="I43" s="79">
        <v>1.96421</v>
      </c>
      <c r="J43" s="47">
        <v>380.55586645</v>
      </c>
      <c r="K43" s="80" t="s">
        <v>114</v>
      </c>
      <c r="L43" s="46" t="s">
        <v>55</v>
      </c>
      <c r="M43" s="46" t="s">
        <v>22</v>
      </c>
    </row>
    <row r="44" spans="1:13" s="17" customFormat="1" ht="39.950000000000003" customHeight="1" x14ac:dyDescent="0.2">
      <c r="A44" s="64">
        <v>42</v>
      </c>
      <c r="B44" s="45" t="s">
        <v>110</v>
      </c>
      <c r="C44" s="44">
        <v>43207</v>
      </c>
      <c r="D44" s="45">
        <v>333400011</v>
      </c>
      <c r="E44" s="46" t="s">
        <v>115</v>
      </c>
      <c r="F44" s="46" t="s">
        <v>112</v>
      </c>
      <c r="G44" s="80" t="s">
        <v>116</v>
      </c>
      <c r="H44" s="46">
        <v>13.14</v>
      </c>
      <c r="I44" s="79">
        <v>0.92600000000000005</v>
      </c>
      <c r="J44" s="47">
        <v>12.16764</v>
      </c>
      <c r="K44" s="80" t="s">
        <v>114</v>
      </c>
      <c r="L44" s="46" t="s">
        <v>55</v>
      </c>
      <c r="M44" s="46" t="s">
        <v>22</v>
      </c>
    </row>
    <row r="45" spans="1:13" s="17" customFormat="1" ht="39.950000000000003" customHeight="1" x14ac:dyDescent="0.2">
      <c r="A45" s="62">
        <v>43</v>
      </c>
      <c r="B45" s="45" t="s">
        <v>117</v>
      </c>
      <c r="C45" s="182">
        <v>43199</v>
      </c>
      <c r="D45" s="177">
        <v>621290011</v>
      </c>
      <c r="E45" s="179" t="s">
        <v>63</v>
      </c>
      <c r="F45" s="177" t="s">
        <v>64</v>
      </c>
      <c r="G45" s="177" t="s">
        <v>118</v>
      </c>
      <c r="H45" s="96">
        <v>1</v>
      </c>
      <c r="I45" s="103">
        <v>2801.23</v>
      </c>
      <c r="J45" s="176">
        <f>+I45+I46+I47+I48+I49+I50+I51</f>
        <v>5876.1299999999992</v>
      </c>
      <c r="K45" s="177" t="s">
        <v>119</v>
      </c>
      <c r="L45" s="177" t="s">
        <v>120</v>
      </c>
      <c r="M45" s="177" t="s">
        <v>68</v>
      </c>
    </row>
    <row r="46" spans="1:13" s="17" customFormat="1" ht="39.950000000000003" customHeight="1" x14ac:dyDescent="0.2">
      <c r="A46" s="64">
        <v>44</v>
      </c>
      <c r="B46" s="45" t="s">
        <v>121</v>
      </c>
      <c r="C46" s="183"/>
      <c r="D46" s="177"/>
      <c r="E46" s="179"/>
      <c r="F46" s="177"/>
      <c r="G46" s="177"/>
      <c r="H46" s="96">
        <v>1</v>
      </c>
      <c r="I46" s="103">
        <v>646.04999999999995</v>
      </c>
      <c r="J46" s="176"/>
      <c r="K46" s="177"/>
      <c r="L46" s="177"/>
      <c r="M46" s="177"/>
    </row>
    <row r="47" spans="1:13" s="17" customFormat="1" ht="39.950000000000003" customHeight="1" x14ac:dyDescent="0.2">
      <c r="A47" s="62">
        <v>45</v>
      </c>
      <c r="B47" s="45" t="s">
        <v>122</v>
      </c>
      <c r="C47" s="183"/>
      <c r="D47" s="177"/>
      <c r="E47" s="179"/>
      <c r="F47" s="177"/>
      <c r="G47" s="177"/>
      <c r="H47" s="96">
        <v>1</v>
      </c>
      <c r="I47" s="103">
        <v>691.25</v>
      </c>
      <c r="J47" s="176"/>
      <c r="K47" s="177"/>
      <c r="L47" s="177"/>
      <c r="M47" s="177"/>
    </row>
    <row r="48" spans="1:13" s="17" customFormat="1" ht="39.950000000000003" customHeight="1" x14ac:dyDescent="0.2">
      <c r="A48" s="64">
        <v>46</v>
      </c>
      <c r="B48" s="45" t="s">
        <v>123</v>
      </c>
      <c r="C48" s="183"/>
      <c r="D48" s="177"/>
      <c r="E48" s="179"/>
      <c r="F48" s="177"/>
      <c r="G48" s="177"/>
      <c r="H48" s="96">
        <v>1</v>
      </c>
      <c r="I48" s="103">
        <v>644.70000000000005</v>
      </c>
      <c r="J48" s="176"/>
      <c r="K48" s="177"/>
      <c r="L48" s="177"/>
      <c r="M48" s="177"/>
    </row>
    <row r="49" spans="1:13" s="17" customFormat="1" ht="39.950000000000003" customHeight="1" x14ac:dyDescent="0.2">
      <c r="A49" s="62">
        <v>47</v>
      </c>
      <c r="B49" s="45" t="s">
        <v>124</v>
      </c>
      <c r="C49" s="183"/>
      <c r="D49" s="177"/>
      <c r="E49" s="179"/>
      <c r="F49" s="177"/>
      <c r="G49" s="177"/>
      <c r="H49" s="96">
        <v>1</v>
      </c>
      <c r="I49" s="103">
        <v>705.8</v>
      </c>
      <c r="J49" s="176"/>
      <c r="K49" s="177"/>
      <c r="L49" s="177"/>
      <c r="M49" s="177"/>
    </row>
    <row r="50" spans="1:13" s="17" customFormat="1" ht="39.950000000000003" customHeight="1" x14ac:dyDescent="0.2">
      <c r="A50" s="64">
        <v>48</v>
      </c>
      <c r="B50" s="45" t="s">
        <v>125</v>
      </c>
      <c r="C50" s="183"/>
      <c r="D50" s="177"/>
      <c r="E50" s="179"/>
      <c r="F50" s="177"/>
      <c r="G50" s="177"/>
      <c r="H50" s="96">
        <v>1</v>
      </c>
      <c r="I50" s="103">
        <v>298.7</v>
      </c>
      <c r="J50" s="176"/>
      <c r="K50" s="177"/>
      <c r="L50" s="177"/>
      <c r="M50" s="177"/>
    </row>
    <row r="51" spans="1:13" s="17" customFormat="1" ht="39.950000000000003" customHeight="1" x14ac:dyDescent="0.2">
      <c r="A51" s="62">
        <v>49</v>
      </c>
      <c r="B51" s="45" t="s">
        <v>126</v>
      </c>
      <c r="C51" s="183"/>
      <c r="D51" s="177"/>
      <c r="E51" s="179"/>
      <c r="F51" s="177"/>
      <c r="G51" s="177"/>
      <c r="H51" s="96">
        <v>1</v>
      </c>
      <c r="I51" s="103">
        <v>88.4</v>
      </c>
      <c r="J51" s="176"/>
      <c r="K51" s="177"/>
      <c r="L51" s="177"/>
      <c r="M51" s="177"/>
    </row>
    <row r="52" spans="1:13" s="17" customFormat="1" ht="39.950000000000003" customHeight="1" x14ac:dyDescent="0.2">
      <c r="A52" s="64">
        <v>50</v>
      </c>
      <c r="B52" s="45" t="s">
        <v>127</v>
      </c>
      <c r="C52" s="178">
        <v>43195</v>
      </c>
      <c r="D52" s="177">
        <v>871410011</v>
      </c>
      <c r="E52" s="179" t="s">
        <v>128</v>
      </c>
      <c r="F52" s="177" t="s">
        <v>79</v>
      </c>
      <c r="G52" s="177" t="s">
        <v>129</v>
      </c>
      <c r="H52" s="96">
        <v>1</v>
      </c>
      <c r="I52" s="104">
        <v>427.75</v>
      </c>
      <c r="J52" s="176">
        <f>+I52+I53+I54+I55</f>
        <v>2373.58</v>
      </c>
      <c r="K52" s="177" t="s">
        <v>130</v>
      </c>
      <c r="L52" s="177" t="s">
        <v>131</v>
      </c>
      <c r="M52" s="177" t="s">
        <v>68</v>
      </c>
    </row>
    <row r="53" spans="1:13" s="17" customFormat="1" ht="39.950000000000003" customHeight="1" x14ac:dyDescent="0.2">
      <c r="A53" s="62">
        <v>51</v>
      </c>
      <c r="B53" s="45" t="s">
        <v>132</v>
      </c>
      <c r="C53" s="178"/>
      <c r="D53" s="177"/>
      <c r="E53" s="179"/>
      <c r="F53" s="177"/>
      <c r="G53" s="177"/>
      <c r="H53" s="96">
        <v>1</v>
      </c>
      <c r="I53" s="104">
        <v>310.36</v>
      </c>
      <c r="J53" s="176"/>
      <c r="K53" s="177"/>
      <c r="L53" s="177"/>
      <c r="M53" s="177"/>
    </row>
    <row r="54" spans="1:13" s="17" customFormat="1" ht="39.950000000000003" customHeight="1" x14ac:dyDescent="0.2">
      <c r="A54" s="64">
        <v>52</v>
      </c>
      <c r="B54" s="45" t="s">
        <v>133</v>
      </c>
      <c r="C54" s="178"/>
      <c r="D54" s="177"/>
      <c r="E54" s="179"/>
      <c r="F54" s="177"/>
      <c r="G54" s="177"/>
      <c r="H54" s="96">
        <v>1</v>
      </c>
      <c r="I54" s="104">
        <v>456.6</v>
      </c>
      <c r="J54" s="176"/>
      <c r="K54" s="177"/>
      <c r="L54" s="177"/>
      <c r="M54" s="177"/>
    </row>
    <row r="55" spans="1:13" s="17" customFormat="1" ht="39.950000000000003" customHeight="1" x14ac:dyDescent="0.2">
      <c r="A55" s="62">
        <v>53</v>
      </c>
      <c r="B55" s="45" t="s">
        <v>134</v>
      </c>
      <c r="C55" s="178"/>
      <c r="D55" s="177"/>
      <c r="E55" s="179"/>
      <c r="F55" s="177"/>
      <c r="G55" s="177"/>
      <c r="H55" s="96">
        <v>1</v>
      </c>
      <c r="I55" s="104">
        <v>1178.8699999999999</v>
      </c>
      <c r="J55" s="176"/>
      <c r="K55" s="177"/>
      <c r="L55" s="177"/>
      <c r="M55" s="177"/>
    </row>
    <row r="56" spans="1:13" s="17" customFormat="1" ht="39.950000000000003" customHeight="1" x14ac:dyDescent="0.2">
      <c r="A56" s="64">
        <v>54</v>
      </c>
      <c r="B56" s="45" t="s">
        <v>135</v>
      </c>
      <c r="C56" s="49">
        <v>43201</v>
      </c>
      <c r="D56" s="96">
        <v>971300015</v>
      </c>
      <c r="E56" s="105" t="s">
        <v>136</v>
      </c>
      <c r="F56" s="96" t="s">
        <v>137</v>
      </c>
      <c r="G56" s="96" t="s">
        <v>138</v>
      </c>
      <c r="H56" s="96">
        <v>1</v>
      </c>
      <c r="I56" s="106">
        <v>5616</v>
      </c>
      <c r="J56" s="97">
        <f>+I56</f>
        <v>5616</v>
      </c>
      <c r="K56" s="96" t="s">
        <v>139</v>
      </c>
      <c r="L56" s="96" t="s">
        <v>131</v>
      </c>
      <c r="M56" s="96" t="s">
        <v>68</v>
      </c>
    </row>
    <row r="57" spans="1:13" s="17" customFormat="1" ht="39.950000000000003" customHeight="1" x14ac:dyDescent="0.2">
      <c r="A57" s="62">
        <v>55</v>
      </c>
      <c r="B57" s="45" t="s">
        <v>140</v>
      </c>
      <c r="C57" s="49">
        <v>43207</v>
      </c>
      <c r="D57" s="96">
        <v>333100011</v>
      </c>
      <c r="E57" s="105" t="s">
        <v>111</v>
      </c>
      <c r="F57" s="96" t="s">
        <v>141</v>
      </c>
      <c r="G57" s="96" t="s">
        <v>142</v>
      </c>
      <c r="H57" s="96">
        <v>1</v>
      </c>
      <c r="I57" s="106">
        <v>750</v>
      </c>
      <c r="J57" s="97">
        <f>+I57</f>
        <v>750</v>
      </c>
      <c r="K57" s="96" t="s">
        <v>143</v>
      </c>
      <c r="L57" s="96" t="s">
        <v>144</v>
      </c>
      <c r="M57" s="96" t="s">
        <v>68</v>
      </c>
    </row>
    <row r="58" spans="1:13" s="17" customFormat="1" ht="39.950000000000003" customHeight="1" x14ac:dyDescent="0.2">
      <c r="A58" s="64">
        <v>56</v>
      </c>
      <c r="B58" s="45" t="s">
        <v>208</v>
      </c>
      <c r="C58" s="49">
        <v>43228</v>
      </c>
      <c r="D58" s="110">
        <v>333100015</v>
      </c>
      <c r="E58" s="112" t="s">
        <v>52</v>
      </c>
      <c r="F58" s="110" t="s">
        <v>153</v>
      </c>
      <c r="G58" s="110" t="s">
        <v>154</v>
      </c>
      <c r="H58" s="110">
        <v>1</v>
      </c>
      <c r="I58" s="106">
        <v>2374.63</v>
      </c>
      <c r="J58" s="111">
        <v>2374.63</v>
      </c>
      <c r="K58" s="110" t="s">
        <v>155</v>
      </c>
      <c r="L58" s="110" t="s">
        <v>55</v>
      </c>
      <c r="M58" s="110" t="s">
        <v>151</v>
      </c>
    </row>
    <row r="59" spans="1:13" s="17" customFormat="1" ht="39.950000000000003" customHeight="1" x14ac:dyDescent="0.2">
      <c r="A59" s="62">
        <v>57</v>
      </c>
      <c r="B59" s="45" t="s">
        <v>152</v>
      </c>
      <c r="C59" s="49">
        <v>43230</v>
      </c>
      <c r="D59" s="110">
        <v>333100015</v>
      </c>
      <c r="E59" s="112" t="s">
        <v>52</v>
      </c>
      <c r="F59" s="110" t="s">
        <v>153</v>
      </c>
      <c r="G59" s="110" t="s">
        <v>154</v>
      </c>
      <c r="H59" s="110">
        <v>1</v>
      </c>
      <c r="I59" s="106">
        <v>161.94999999999999</v>
      </c>
      <c r="J59" s="111">
        <v>161.94999999999999</v>
      </c>
      <c r="K59" s="110" t="s">
        <v>155</v>
      </c>
      <c r="L59" s="110" t="s">
        <v>55</v>
      </c>
      <c r="M59" s="110" t="s">
        <v>151</v>
      </c>
    </row>
    <row r="60" spans="1:13" s="17" customFormat="1" ht="39.950000000000003" customHeight="1" x14ac:dyDescent="0.2">
      <c r="A60" s="64">
        <v>58</v>
      </c>
      <c r="B60" s="45" t="s">
        <v>169</v>
      </c>
      <c r="C60" s="49">
        <v>43224</v>
      </c>
      <c r="D60" s="110" t="s">
        <v>170</v>
      </c>
      <c r="E60" s="112" t="s">
        <v>171</v>
      </c>
      <c r="F60" s="110" t="s">
        <v>53</v>
      </c>
      <c r="G60" s="110" t="s">
        <v>54</v>
      </c>
      <c r="H60" s="110">
        <v>1</v>
      </c>
      <c r="I60" s="106">
        <v>458.24</v>
      </c>
      <c r="J60" s="111">
        <v>458.24</v>
      </c>
      <c r="K60" s="110" t="s">
        <v>172</v>
      </c>
      <c r="L60" s="110" t="s">
        <v>55</v>
      </c>
      <c r="M60" s="110" t="s">
        <v>36</v>
      </c>
    </row>
    <row r="61" spans="1:13" s="17" customFormat="1" ht="39.950000000000003" customHeight="1" x14ac:dyDescent="0.2">
      <c r="A61" s="62">
        <v>59</v>
      </c>
      <c r="B61" s="45" t="s">
        <v>173</v>
      </c>
      <c r="C61" s="49">
        <v>43222</v>
      </c>
      <c r="D61" s="110" t="s">
        <v>174</v>
      </c>
      <c r="E61" s="112" t="s">
        <v>175</v>
      </c>
      <c r="F61" s="110" t="s">
        <v>176</v>
      </c>
      <c r="G61" s="110" t="s">
        <v>177</v>
      </c>
      <c r="H61" s="110">
        <v>1</v>
      </c>
      <c r="I61" s="106">
        <v>3265</v>
      </c>
      <c r="J61" s="111">
        <v>3265</v>
      </c>
      <c r="K61" s="110" t="s">
        <v>178</v>
      </c>
      <c r="L61" s="110" t="s">
        <v>21</v>
      </c>
      <c r="M61" s="110" t="s">
        <v>36</v>
      </c>
    </row>
    <row r="62" spans="1:13" s="17" customFormat="1" ht="39.950000000000003" customHeight="1" x14ac:dyDescent="0.2">
      <c r="A62" s="64">
        <v>60</v>
      </c>
      <c r="B62" s="45" t="s">
        <v>216</v>
      </c>
      <c r="C62" s="49">
        <v>43227</v>
      </c>
      <c r="D62" s="110">
        <v>333100015</v>
      </c>
      <c r="E62" s="112" t="s">
        <v>52</v>
      </c>
      <c r="F62" s="110" t="s">
        <v>101</v>
      </c>
      <c r="G62" s="110" t="s">
        <v>96</v>
      </c>
      <c r="H62" s="110">
        <v>683.90800000000002</v>
      </c>
      <c r="I62" s="106">
        <v>1.9196</v>
      </c>
      <c r="J62" s="111">
        <v>1312.8297967999999</v>
      </c>
      <c r="K62" s="110" t="s">
        <v>217</v>
      </c>
      <c r="L62" s="110" t="s">
        <v>98</v>
      </c>
      <c r="M62" s="110" t="s">
        <v>103</v>
      </c>
    </row>
    <row r="63" spans="1:13" s="17" customFormat="1" ht="39.950000000000003" customHeight="1" x14ac:dyDescent="0.2">
      <c r="A63" s="62">
        <v>61</v>
      </c>
      <c r="B63" s="45" t="s">
        <v>218</v>
      </c>
      <c r="C63" s="49">
        <v>43249</v>
      </c>
      <c r="D63" s="110">
        <v>547900411</v>
      </c>
      <c r="E63" s="112" t="s">
        <v>219</v>
      </c>
      <c r="F63" s="110" t="s">
        <v>220</v>
      </c>
      <c r="G63" s="110" t="s">
        <v>221</v>
      </c>
      <c r="H63" s="110">
        <v>1</v>
      </c>
      <c r="I63" s="106">
        <v>2920</v>
      </c>
      <c r="J63" s="111">
        <v>2920</v>
      </c>
      <c r="K63" s="110" t="s">
        <v>222</v>
      </c>
      <c r="L63" s="110" t="s">
        <v>131</v>
      </c>
      <c r="M63" s="110" t="s">
        <v>103</v>
      </c>
    </row>
    <row r="64" spans="1:13" s="17" customFormat="1" ht="39.950000000000003" customHeight="1" x14ac:dyDescent="0.2">
      <c r="A64" s="64">
        <v>62</v>
      </c>
      <c r="B64" s="45" t="s">
        <v>223</v>
      </c>
      <c r="C64" s="49">
        <v>43249</v>
      </c>
      <c r="D64" s="110">
        <v>853300117</v>
      </c>
      <c r="E64" s="112" t="s">
        <v>224</v>
      </c>
      <c r="F64" s="110" t="s">
        <v>225</v>
      </c>
      <c r="G64" s="110" t="s">
        <v>226</v>
      </c>
      <c r="H64" s="110">
        <v>1</v>
      </c>
      <c r="I64" s="106">
        <v>2678.57</v>
      </c>
      <c r="J64" s="111">
        <v>2678.57</v>
      </c>
      <c r="K64" s="110" t="s">
        <v>227</v>
      </c>
      <c r="L64" s="110" t="s">
        <v>131</v>
      </c>
      <c r="M64" s="110" t="s">
        <v>103</v>
      </c>
    </row>
    <row r="65" spans="1:13" s="17" customFormat="1" ht="39.950000000000003" customHeight="1" x14ac:dyDescent="0.2">
      <c r="A65" s="62">
        <v>63</v>
      </c>
      <c r="B65" s="45" t="s">
        <v>179</v>
      </c>
      <c r="C65" s="49">
        <v>43224</v>
      </c>
      <c r="D65" s="110">
        <v>3260000310</v>
      </c>
      <c r="E65" s="112" t="s">
        <v>180</v>
      </c>
      <c r="F65" s="110" t="s">
        <v>181</v>
      </c>
      <c r="G65" s="110" t="s">
        <v>182</v>
      </c>
      <c r="H65" s="110">
        <v>80</v>
      </c>
      <c r="I65" s="106">
        <v>0.224</v>
      </c>
      <c r="J65" s="111">
        <v>17.920000000000002</v>
      </c>
      <c r="K65" s="110" t="s">
        <v>183</v>
      </c>
      <c r="L65" s="110" t="s">
        <v>184</v>
      </c>
      <c r="M65" s="110" t="s">
        <v>22</v>
      </c>
    </row>
    <row r="66" spans="1:13" s="17" customFormat="1" ht="39.950000000000003" customHeight="1" x14ac:dyDescent="0.2">
      <c r="A66" s="64">
        <v>64</v>
      </c>
      <c r="B66" s="45" t="s">
        <v>179</v>
      </c>
      <c r="C66" s="49">
        <v>43224</v>
      </c>
      <c r="D66" s="110">
        <v>36990001106</v>
      </c>
      <c r="E66" s="112" t="s">
        <v>185</v>
      </c>
      <c r="F66" s="110" t="s">
        <v>181</v>
      </c>
      <c r="G66" s="110" t="s">
        <v>182</v>
      </c>
      <c r="H66" s="110">
        <v>10</v>
      </c>
      <c r="I66" s="106">
        <v>0.9</v>
      </c>
      <c r="J66" s="111">
        <v>9</v>
      </c>
      <c r="K66" s="110" t="s">
        <v>186</v>
      </c>
      <c r="L66" s="110" t="s">
        <v>184</v>
      </c>
      <c r="M66" s="110" t="s">
        <v>22</v>
      </c>
    </row>
    <row r="67" spans="1:13" s="17" customFormat="1" ht="39.950000000000003" customHeight="1" x14ac:dyDescent="0.2">
      <c r="A67" s="62">
        <v>65</v>
      </c>
      <c r="B67" s="45" t="s">
        <v>179</v>
      </c>
      <c r="C67" s="49">
        <v>43224</v>
      </c>
      <c r="D67" s="110">
        <v>38912013307</v>
      </c>
      <c r="E67" s="112" t="s">
        <v>187</v>
      </c>
      <c r="F67" s="110" t="s">
        <v>181</v>
      </c>
      <c r="G67" s="110" t="s">
        <v>182</v>
      </c>
      <c r="H67" s="110">
        <v>1</v>
      </c>
      <c r="I67" s="106">
        <v>109.99</v>
      </c>
      <c r="J67" s="111">
        <v>109.99</v>
      </c>
      <c r="K67" s="110" t="s">
        <v>188</v>
      </c>
      <c r="L67" s="110" t="s">
        <v>184</v>
      </c>
      <c r="M67" s="110" t="s">
        <v>22</v>
      </c>
    </row>
    <row r="68" spans="1:13" s="17" customFormat="1" ht="39.950000000000003" customHeight="1" x14ac:dyDescent="0.2">
      <c r="A68" s="64">
        <v>66</v>
      </c>
      <c r="B68" s="45" t="s">
        <v>179</v>
      </c>
      <c r="C68" s="49">
        <v>43224</v>
      </c>
      <c r="D68" s="110">
        <v>3699000134</v>
      </c>
      <c r="E68" s="112" t="s">
        <v>189</v>
      </c>
      <c r="F68" s="110" t="s">
        <v>181</v>
      </c>
      <c r="G68" s="110" t="s">
        <v>182</v>
      </c>
      <c r="H68" s="110">
        <v>200</v>
      </c>
      <c r="I68" s="106">
        <v>0.2</v>
      </c>
      <c r="J68" s="111">
        <v>40</v>
      </c>
      <c r="K68" s="110" t="s">
        <v>190</v>
      </c>
      <c r="L68" s="110" t="s">
        <v>184</v>
      </c>
      <c r="M68" s="110" t="s">
        <v>22</v>
      </c>
    </row>
    <row r="69" spans="1:13" s="17" customFormat="1" ht="39.950000000000003" customHeight="1" x14ac:dyDescent="0.2">
      <c r="A69" s="62">
        <v>67</v>
      </c>
      <c r="B69" s="45" t="s">
        <v>179</v>
      </c>
      <c r="C69" s="49">
        <v>43224</v>
      </c>
      <c r="D69" s="110">
        <v>351300111</v>
      </c>
      <c r="E69" s="112" t="s">
        <v>191</v>
      </c>
      <c r="F69" s="110" t="s">
        <v>181</v>
      </c>
      <c r="G69" s="110" t="s">
        <v>182</v>
      </c>
      <c r="H69" s="110">
        <v>16</v>
      </c>
      <c r="I69" s="106">
        <v>39.286000000000001</v>
      </c>
      <c r="J69" s="111">
        <v>628.57600000000002</v>
      </c>
      <c r="K69" s="110" t="s">
        <v>192</v>
      </c>
      <c r="L69" s="110" t="s">
        <v>184</v>
      </c>
      <c r="M69" s="110" t="s">
        <v>22</v>
      </c>
    </row>
    <row r="70" spans="1:13" s="17" customFormat="1" ht="39.950000000000003" customHeight="1" x14ac:dyDescent="0.2">
      <c r="A70" s="64">
        <v>68</v>
      </c>
      <c r="B70" s="45" t="s">
        <v>193</v>
      </c>
      <c r="C70" s="49">
        <v>43237</v>
      </c>
      <c r="D70" s="110">
        <v>351300111</v>
      </c>
      <c r="E70" s="112" t="s">
        <v>191</v>
      </c>
      <c r="F70" s="110" t="s">
        <v>181</v>
      </c>
      <c r="G70" s="110" t="s">
        <v>194</v>
      </c>
      <c r="H70" s="110">
        <v>15</v>
      </c>
      <c r="I70" s="106">
        <v>39.286000000000001</v>
      </c>
      <c r="J70" s="111">
        <v>589.29</v>
      </c>
      <c r="K70" s="110" t="s">
        <v>192</v>
      </c>
      <c r="L70" s="110" t="s">
        <v>184</v>
      </c>
      <c r="M70" s="110" t="s">
        <v>22</v>
      </c>
    </row>
    <row r="71" spans="1:13" s="17" customFormat="1" ht="39.950000000000003" customHeight="1" x14ac:dyDescent="0.2">
      <c r="A71" s="62">
        <v>69</v>
      </c>
      <c r="B71" s="45" t="s">
        <v>193</v>
      </c>
      <c r="C71" s="49">
        <v>43237</v>
      </c>
      <c r="D71" s="110">
        <v>3699000134</v>
      </c>
      <c r="E71" s="112" t="s">
        <v>189</v>
      </c>
      <c r="F71" s="110" t="s">
        <v>181</v>
      </c>
      <c r="G71" s="110" t="s">
        <v>194</v>
      </c>
      <c r="H71" s="110">
        <v>500</v>
      </c>
      <c r="I71" s="106">
        <v>0.2</v>
      </c>
      <c r="J71" s="111">
        <v>100</v>
      </c>
      <c r="K71" s="110" t="s">
        <v>190</v>
      </c>
      <c r="L71" s="110" t="s">
        <v>184</v>
      </c>
      <c r="M71" s="110" t="s">
        <v>22</v>
      </c>
    </row>
    <row r="72" spans="1:13" s="17" customFormat="1" ht="39.950000000000003" customHeight="1" x14ac:dyDescent="0.2">
      <c r="A72" s="64">
        <v>70</v>
      </c>
      <c r="B72" s="45" t="s">
        <v>193</v>
      </c>
      <c r="C72" s="49">
        <v>43237</v>
      </c>
      <c r="D72" s="110">
        <v>38912013307</v>
      </c>
      <c r="E72" s="112" t="s">
        <v>187</v>
      </c>
      <c r="F72" s="110" t="s">
        <v>181</v>
      </c>
      <c r="G72" s="110" t="s">
        <v>194</v>
      </c>
      <c r="H72" s="110">
        <v>3</v>
      </c>
      <c r="I72" s="106">
        <v>109.99</v>
      </c>
      <c r="J72" s="111">
        <v>329.96999999999997</v>
      </c>
      <c r="K72" s="110" t="s">
        <v>188</v>
      </c>
      <c r="L72" s="110" t="s">
        <v>184</v>
      </c>
      <c r="M72" s="110" t="s">
        <v>22</v>
      </c>
    </row>
    <row r="73" spans="1:13" s="17" customFormat="1" ht="39.950000000000003" customHeight="1" x14ac:dyDescent="0.2">
      <c r="A73" s="62">
        <v>71</v>
      </c>
      <c r="B73" s="45" t="s">
        <v>193</v>
      </c>
      <c r="C73" s="49">
        <v>43237</v>
      </c>
      <c r="D73" s="110">
        <v>36990001106</v>
      </c>
      <c r="E73" s="112" t="s">
        <v>185</v>
      </c>
      <c r="F73" s="110" t="s">
        <v>181</v>
      </c>
      <c r="G73" s="110" t="s">
        <v>194</v>
      </c>
      <c r="H73" s="110">
        <v>30</v>
      </c>
      <c r="I73" s="106">
        <v>0.9</v>
      </c>
      <c r="J73" s="111">
        <v>27</v>
      </c>
      <c r="K73" s="110" t="s">
        <v>186</v>
      </c>
      <c r="L73" s="110" t="s">
        <v>184</v>
      </c>
      <c r="M73" s="110" t="s">
        <v>22</v>
      </c>
    </row>
    <row r="74" spans="1:13" s="17" customFormat="1" ht="39.950000000000003" customHeight="1" x14ac:dyDescent="0.2">
      <c r="A74" s="64">
        <v>72</v>
      </c>
      <c r="B74" s="45" t="s">
        <v>193</v>
      </c>
      <c r="C74" s="49">
        <v>43237</v>
      </c>
      <c r="D74" s="110">
        <v>3260000310</v>
      </c>
      <c r="E74" s="112" t="s">
        <v>180</v>
      </c>
      <c r="F74" s="110" t="s">
        <v>181</v>
      </c>
      <c r="G74" s="110" t="s">
        <v>194</v>
      </c>
      <c r="H74" s="110">
        <v>100</v>
      </c>
      <c r="I74" s="106">
        <v>0.224</v>
      </c>
      <c r="J74" s="111">
        <v>22.400000000000002</v>
      </c>
      <c r="K74" s="110" t="s">
        <v>183</v>
      </c>
      <c r="L74" s="110" t="s">
        <v>184</v>
      </c>
      <c r="M74" s="110" t="s">
        <v>22</v>
      </c>
    </row>
    <row r="75" spans="1:13" s="17" customFormat="1" ht="39.950000000000003" customHeight="1" x14ac:dyDescent="0.2">
      <c r="A75" s="62">
        <v>73</v>
      </c>
      <c r="B75" s="45" t="s">
        <v>193</v>
      </c>
      <c r="C75" s="49">
        <v>43237</v>
      </c>
      <c r="D75" s="110">
        <v>38912013307</v>
      </c>
      <c r="E75" s="112" t="s">
        <v>187</v>
      </c>
      <c r="F75" s="110" t="s">
        <v>181</v>
      </c>
      <c r="G75" s="110" t="s">
        <v>194</v>
      </c>
      <c r="H75" s="110">
        <v>13</v>
      </c>
      <c r="I75" s="106">
        <v>97.869</v>
      </c>
      <c r="J75" s="111">
        <v>1272.297</v>
      </c>
      <c r="K75" s="110" t="s">
        <v>188</v>
      </c>
      <c r="L75" s="110" t="s">
        <v>184</v>
      </c>
      <c r="M75" s="110" t="s">
        <v>22</v>
      </c>
    </row>
    <row r="76" spans="1:13" s="17" customFormat="1" ht="39.950000000000003" customHeight="1" x14ac:dyDescent="0.2">
      <c r="A76" s="64">
        <v>74</v>
      </c>
      <c r="B76" s="45" t="s">
        <v>193</v>
      </c>
      <c r="C76" s="49">
        <v>43237</v>
      </c>
      <c r="D76" s="110">
        <v>451300017</v>
      </c>
      <c r="E76" s="112" t="s">
        <v>195</v>
      </c>
      <c r="F76" s="110" t="s">
        <v>181</v>
      </c>
      <c r="G76" s="110" t="s">
        <v>194</v>
      </c>
      <c r="H76" s="110">
        <v>10</v>
      </c>
      <c r="I76" s="106">
        <v>10.71</v>
      </c>
      <c r="J76" s="111">
        <v>107.10000000000001</v>
      </c>
      <c r="K76" s="110" t="s">
        <v>196</v>
      </c>
      <c r="L76" s="110" t="s">
        <v>184</v>
      </c>
      <c r="M76" s="110" t="s">
        <v>22</v>
      </c>
    </row>
    <row r="77" spans="1:13" s="17" customFormat="1" ht="39.950000000000003" customHeight="1" x14ac:dyDescent="0.2">
      <c r="A77" s="62">
        <v>75</v>
      </c>
      <c r="B77" s="45" t="s">
        <v>197</v>
      </c>
      <c r="C77" s="49">
        <v>43242</v>
      </c>
      <c r="D77" s="110">
        <v>180000011</v>
      </c>
      <c r="E77" s="112" t="s">
        <v>198</v>
      </c>
      <c r="F77" s="110" t="s">
        <v>199</v>
      </c>
      <c r="G77" s="110" t="s">
        <v>200</v>
      </c>
      <c r="H77" s="110">
        <v>250</v>
      </c>
      <c r="I77" s="106">
        <v>1.25</v>
      </c>
      <c r="J77" s="111">
        <v>312.5</v>
      </c>
      <c r="K77" s="110" t="s">
        <v>201</v>
      </c>
      <c r="L77" s="110" t="s">
        <v>202</v>
      </c>
      <c r="M77" s="110" t="s">
        <v>22</v>
      </c>
    </row>
    <row r="78" spans="1:13" s="17" customFormat="1" ht="39.950000000000003" customHeight="1" x14ac:dyDescent="0.2">
      <c r="A78" s="64">
        <v>76</v>
      </c>
      <c r="B78" s="45" t="s">
        <v>203</v>
      </c>
      <c r="C78" s="49">
        <v>43250</v>
      </c>
      <c r="D78" s="110">
        <v>838200112</v>
      </c>
      <c r="E78" s="112" t="s">
        <v>204</v>
      </c>
      <c r="F78" s="110" t="s">
        <v>205</v>
      </c>
      <c r="G78" s="110" t="s">
        <v>206</v>
      </c>
      <c r="H78" s="110">
        <v>30</v>
      </c>
      <c r="I78" s="106">
        <v>41.66</v>
      </c>
      <c r="J78" s="111">
        <v>1249.8</v>
      </c>
      <c r="K78" s="110" t="s">
        <v>207</v>
      </c>
      <c r="L78" s="110" t="s">
        <v>131</v>
      </c>
      <c r="M78" s="110" t="s">
        <v>22</v>
      </c>
    </row>
    <row r="79" spans="1:13" s="17" customFormat="1" ht="39.950000000000003" customHeight="1" x14ac:dyDescent="0.2">
      <c r="A79" s="62">
        <v>77</v>
      </c>
      <c r="B79" s="45" t="s">
        <v>203</v>
      </c>
      <c r="C79" s="49">
        <v>43250</v>
      </c>
      <c r="D79" s="110">
        <v>838200112</v>
      </c>
      <c r="E79" s="112" t="s">
        <v>204</v>
      </c>
      <c r="F79" s="110" t="s">
        <v>205</v>
      </c>
      <c r="G79" s="110" t="s">
        <v>206</v>
      </c>
      <c r="H79" s="110">
        <v>5</v>
      </c>
      <c r="I79" s="106">
        <v>110</v>
      </c>
      <c r="J79" s="111">
        <v>550</v>
      </c>
      <c r="K79" s="110" t="s">
        <v>207</v>
      </c>
      <c r="L79" s="110" t="s">
        <v>131</v>
      </c>
      <c r="M79" s="110" t="s">
        <v>22</v>
      </c>
    </row>
    <row r="80" spans="1:13" s="17" customFormat="1" ht="39.950000000000003" customHeight="1" x14ac:dyDescent="0.2">
      <c r="A80" s="64">
        <v>78</v>
      </c>
      <c r="B80" s="45" t="s">
        <v>209</v>
      </c>
      <c r="C80" s="182">
        <v>43234</v>
      </c>
      <c r="D80" s="177">
        <v>123939113</v>
      </c>
      <c r="E80" s="179" t="s">
        <v>228</v>
      </c>
      <c r="F80" s="177" t="s">
        <v>64</v>
      </c>
      <c r="G80" s="177" t="s">
        <v>210</v>
      </c>
      <c r="H80" s="110">
        <v>1</v>
      </c>
      <c r="I80" s="104">
        <v>332.1</v>
      </c>
      <c r="J80" s="176">
        <f>+I80+I81+I82</f>
        <v>1044.3000000000002</v>
      </c>
      <c r="K80" s="177" t="s">
        <v>211</v>
      </c>
      <c r="L80" s="177" t="s">
        <v>120</v>
      </c>
      <c r="M80" s="177" t="s">
        <v>68</v>
      </c>
    </row>
    <row r="81" spans="1:13" s="17" customFormat="1" ht="39.950000000000003" customHeight="1" x14ac:dyDescent="0.2">
      <c r="A81" s="62">
        <v>79</v>
      </c>
      <c r="B81" s="45" t="s">
        <v>212</v>
      </c>
      <c r="C81" s="183"/>
      <c r="D81" s="177"/>
      <c r="E81" s="179"/>
      <c r="F81" s="177"/>
      <c r="G81" s="177"/>
      <c r="H81" s="110">
        <v>1</v>
      </c>
      <c r="I81" s="104">
        <v>423.8</v>
      </c>
      <c r="J81" s="176"/>
      <c r="K81" s="177"/>
      <c r="L81" s="177"/>
      <c r="M81" s="177"/>
    </row>
    <row r="82" spans="1:13" s="17" customFormat="1" ht="39.950000000000003" customHeight="1" x14ac:dyDescent="0.2">
      <c r="A82" s="64">
        <v>80</v>
      </c>
      <c r="B82" s="45" t="s">
        <v>213</v>
      </c>
      <c r="C82" s="183"/>
      <c r="D82" s="177"/>
      <c r="E82" s="179"/>
      <c r="F82" s="177"/>
      <c r="G82" s="177"/>
      <c r="H82" s="110">
        <v>1</v>
      </c>
      <c r="I82" s="104">
        <v>288.39999999999998</v>
      </c>
      <c r="J82" s="176"/>
      <c r="K82" s="177"/>
      <c r="L82" s="177"/>
      <c r="M82" s="177"/>
    </row>
    <row r="83" spans="1:13" s="17" customFormat="1" ht="39.950000000000003" customHeight="1" x14ac:dyDescent="0.2">
      <c r="A83" s="64">
        <v>81</v>
      </c>
      <c r="B83" s="45" t="s">
        <v>214</v>
      </c>
      <c r="C83" s="49">
        <v>43227</v>
      </c>
      <c r="D83" s="110">
        <v>333100011</v>
      </c>
      <c r="E83" s="112" t="s">
        <v>111</v>
      </c>
      <c r="F83" s="110" t="s">
        <v>141</v>
      </c>
      <c r="G83" s="110" t="s">
        <v>229</v>
      </c>
      <c r="H83" s="110">
        <v>1</v>
      </c>
      <c r="I83" s="106">
        <v>1339.29</v>
      </c>
      <c r="J83" s="111">
        <f>+I83</f>
        <v>1339.29</v>
      </c>
      <c r="K83" s="110" t="s">
        <v>215</v>
      </c>
      <c r="L83" s="110" t="s">
        <v>144</v>
      </c>
      <c r="M83" s="110" t="s">
        <v>68</v>
      </c>
    </row>
    <row r="84" spans="1:13" s="17" customFormat="1" ht="39.950000000000003" customHeight="1" x14ac:dyDescent="0.25">
      <c r="A84" s="64">
        <v>82</v>
      </c>
      <c r="B84" s="147" t="s">
        <v>294</v>
      </c>
      <c r="C84" s="148">
        <v>43272</v>
      </c>
      <c r="D84" s="149">
        <v>621650011</v>
      </c>
      <c r="E84" s="150" t="s">
        <v>295</v>
      </c>
      <c r="F84" s="151" t="s">
        <v>296</v>
      </c>
      <c r="G84" s="152" t="s">
        <v>297</v>
      </c>
      <c r="H84" s="43">
        <v>1</v>
      </c>
      <c r="I84" s="153">
        <v>1334.65</v>
      </c>
      <c r="J84" s="153">
        <v>2374.63</v>
      </c>
      <c r="K84" s="149" t="s">
        <v>298</v>
      </c>
      <c r="L84" s="151" t="s">
        <v>35</v>
      </c>
      <c r="M84" s="151" t="s">
        <v>151</v>
      </c>
    </row>
    <row r="85" spans="1:13" s="17" customFormat="1" ht="39.950000000000003" customHeight="1" x14ac:dyDescent="0.25">
      <c r="A85" s="64">
        <v>83</v>
      </c>
      <c r="B85" s="147" t="s">
        <v>299</v>
      </c>
      <c r="C85" s="148">
        <v>43272</v>
      </c>
      <c r="D85" s="149">
        <v>621760011</v>
      </c>
      <c r="E85" s="150" t="s">
        <v>300</v>
      </c>
      <c r="F85" s="151" t="s">
        <v>301</v>
      </c>
      <c r="G85" s="152" t="s">
        <v>302</v>
      </c>
      <c r="H85" s="43">
        <v>1</v>
      </c>
      <c r="I85" s="153">
        <v>3238.38</v>
      </c>
      <c r="J85" s="153">
        <v>3238.38</v>
      </c>
      <c r="K85" s="149" t="s">
        <v>303</v>
      </c>
      <c r="L85" s="151" t="s">
        <v>35</v>
      </c>
      <c r="M85" s="151" t="s">
        <v>151</v>
      </c>
    </row>
    <row r="86" spans="1:13" s="17" customFormat="1" ht="39.950000000000003" customHeight="1" x14ac:dyDescent="0.25">
      <c r="A86" s="64">
        <v>84</v>
      </c>
      <c r="B86" s="147" t="s">
        <v>304</v>
      </c>
      <c r="C86" s="148">
        <v>43200</v>
      </c>
      <c r="D86" s="149">
        <v>624320014</v>
      </c>
      <c r="E86" s="150" t="s">
        <v>305</v>
      </c>
      <c r="F86" s="151" t="s">
        <v>306</v>
      </c>
      <c r="G86" s="152" t="s">
        <v>307</v>
      </c>
      <c r="H86" s="43">
        <v>1</v>
      </c>
      <c r="I86" s="153">
        <v>2678.56</v>
      </c>
      <c r="J86" s="153">
        <v>2678.56</v>
      </c>
      <c r="K86" s="149" t="s">
        <v>308</v>
      </c>
      <c r="L86" s="151" t="s">
        <v>35</v>
      </c>
      <c r="M86" s="151" t="s">
        <v>151</v>
      </c>
    </row>
    <row r="87" spans="1:13" s="17" customFormat="1" ht="39.950000000000003" customHeight="1" x14ac:dyDescent="0.2">
      <c r="A87" s="64">
        <v>85</v>
      </c>
      <c r="B87" s="155" t="s">
        <v>309</v>
      </c>
      <c r="C87" s="156">
        <v>43265</v>
      </c>
      <c r="D87" s="155" t="s">
        <v>41</v>
      </c>
      <c r="E87" s="155" t="s">
        <v>42</v>
      </c>
      <c r="F87" s="155" t="s">
        <v>32</v>
      </c>
      <c r="G87" s="155" t="s">
        <v>310</v>
      </c>
      <c r="H87" s="155">
        <v>1</v>
      </c>
      <c r="I87" s="157">
        <v>960</v>
      </c>
      <c r="J87" s="157">
        <f>H87*I87</f>
        <v>960</v>
      </c>
      <c r="K87" s="155" t="s">
        <v>34</v>
      </c>
      <c r="L87" s="155" t="s">
        <v>21</v>
      </c>
      <c r="M87" s="155" t="s">
        <v>311</v>
      </c>
    </row>
    <row r="88" spans="1:13" s="17" customFormat="1" ht="39.950000000000003" customHeight="1" x14ac:dyDescent="0.2">
      <c r="A88" s="64">
        <v>86</v>
      </c>
      <c r="B88" s="155" t="s">
        <v>312</v>
      </c>
      <c r="C88" s="156">
        <v>43265</v>
      </c>
      <c r="D88" s="155" t="s">
        <v>46</v>
      </c>
      <c r="E88" s="155" t="s">
        <v>47</v>
      </c>
      <c r="F88" s="155" t="s">
        <v>32</v>
      </c>
      <c r="G88" s="155" t="s">
        <v>313</v>
      </c>
      <c r="H88" s="155">
        <v>1</v>
      </c>
      <c r="I88" s="157">
        <v>159</v>
      </c>
      <c r="J88" s="157">
        <f t="shared" ref="J88:J94" si="0">H88*I88</f>
        <v>159</v>
      </c>
      <c r="K88" s="155" t="s">
        <v>34</v>
      </c>
      <c r="L88" s="155" t="s">
        <v>21</v>
      </c>
      <c r="M88" s="155" t="s">
        <v>311</v>
      </c>
    </row>
    <row r="89" spans="1:13" s="17" customFormat="1" ht="39.950000000000003" customHeight="1" x14ac:dyDescent="0.2">
      <c r="A89" s="64">
        <v>87</v>
      </c>
      <c r="B89" s="155" t="s">
        <v>314</v>
      </c>
      <c r="C89" s="156">
        <v>43265</v>
      </c>
      <c r="D89" s="155" t="s">
        <v>30</v>
      </c>
      <c r="E89" s="155" t="s">
        <v>31</v>
      </c>
      <c r="F89" s="155" t="s">
        <v>32</v>
      </c>
      <c r="G89" s="155" t="s">
        <v>38</v>
      </c>
      <c r="H89" s="155">
        <v>1</v>
      </c>
      <c r="I89" s="157">
        <v>1542.63</v>
      </c>
      <c r="J89" s="157">
        <f t="shared" si="0"/>
        <v>1542.63</v>
      </c>
      <c r="K89" s="155" t="s">
        <v>34</v>
      </c>
      <c r="L89" s="155" t="s">
        <v>28</v>
      </c>
      <c r="M89" s="155" t="s">
        <v>311</v>
      </c>
    </row>
    <row r="90" spans="1:13" s="17" customFormat="1" ht="39.950000000000003" customHeight="1" x14ac:dyDescent="0.2">
      <c r="A90" s="64">
        <v>88</v>
      </c>
      <c r="B90" s="155" t="s">
        <v>315</v>
      </c>
      <c r="C90" s="156">
        <v>43265</v>
      </c>
      <c r="D90" s="155" t="s">
        <v>30</v>
      </c>
      <c r="E90" s="155" t="s">
        <v>31</v>
      </c>
      <c r="F90" s="155" t="s">
        <v>32</v>
      </c>
      <c r="G90" s="155" t="s">
        <v>38</v>
      </c>
      <c r="H90" s="155">
        <v>1</v>
      </c>
      <c r="I90" s="157">
        <v>1277.1500000000001</v>
      </c>
      <c r="J90" s="157">
        <f t="shared" si="0"/>
        <v>1277.1500000000001</v>
      </c>
      <c r="K90" s="155" t="s">
        <v>34</v>
      </c>
      <c r="L90" s="155" t="s">
        <v>28</v>
      </c>
      <c r="M90" s="155" t="s">
        <v>311</v>
      </c>
    </row>
    <row r="91" spans="1:13" s="17" customFormat="1" ht="39.950000000000003" customHeight="1" x14ac:dyDescent="0.2">
      <c r="A91" s="64">
        <v>89</v>
      </c>
      <c r="B91" s="155" t="s">
        <v>316</v>
      </c>
      <c r="C91" s="156">
        <v>43259</v>
      </c>
      <c r="D91" s="155" t="s">
        <v>317</v>
      </c>
      <c r="E91" s="155" t="s">
        <v>318</v>
      </c>
      <c r="F91" s="155" t="s">
        <v>319</v>
      </c>
      <c r="G91" s="155" t="s">
        <v>320</v>
      </c>
      <c r="H91" s="155">
        <v>1</v>
      </c>
      <c r="I91" s="157">
        <v>3846</v>
      </c>
      <c r="J91" s="157">
        <f t="shared" si="0"/>
        <v>3846</v>
      </c>
      <c r="K91" s="155" t="s">
        <v>321</v>
      </c>
      <c r="L91" s="155" t="s">
        <v>21</v>
      </c>
      <c r="M91" s="155" t="s">
        <v>311</v>
      </c>
    </row>
    <row r="92" spans="1:13" s="17" customFormat="1" ht="39.950000000000003" customHeight="1" x14ac:dyDescent="0.2">
      <c r="A92" s="64">
        <v>90</v>
      </c>
      <c r="B92" s="155" t="s">
        <v>322</v>
      </c>
      <c r="C92" s="156">
        <v>43252</v>
      </c>
      <c r="D92" s="155" t="s">
        <v>323</v>
      </c>
      <c r="E92" s="155" t="s">
        <v>324</v>
      </c>
      <c r="F92" s="155" t="s">
        <v>325</v>
      </c>
      <c r="G92" s="155" t="s">
        <v>326</v>
      </c>
      <c r="H92" s="155">
        <v>1</v>
      </c>
      <c r="I92" s="157">
        <v>93</v>
      </c>
      <c r="J92" s="157">
        <f t="shared" si="0"/>
        <v>93</v>
      </c>
      <c r="K92" s="155" t="s">
        <v>327</v>
      </c>
      <c r="L92" s="155" t="s">
        <v>21</v>
      </c>
      <c r="M92" s="155" t="s">
        <v>311</v>
      </c>
    </row>
    <row r="93" spans="1:13" s="17" customFormat="1" ht="39.950000000000003" customHeight="1" x14ac:dyDescent="0.2">
      <c r="A93" s="64">
        <v>91</v>
      </c>
      <c r="B93" s="155" t="s">
        <v>328</v>
      </c>
      <c r="C93" s="156">
        <v>43252</v>
      </c>
      <c r="D93" s="155" t="s">
        <v>323</v>
      </c>
      <c r="E93" s="155" t="s">
        <v>324</v>
      </c>
      <c r="F93" s="155" t="s">
        <v>325</v>
      </c>
      <c r="G93" s="155" t="s">
        <v>329</v>
      </c>
      <c r="H93" s="155">
        <v>1</v>
      </c>
      <c r="I93" s="157">
        <v>755.22</v>
      </c>
      <c r="J93" s="157">
        <f t="shared" si="0"/>
        <v>755.22</v>
      </c>
      <c r="K93" s="155" t="s">
        <v>330</v>
      </c>
      <c r="L93" s="155" t="s">
        <v>35</v>
      </c>
      <c r="M93" s="155" t="s">
        <v>311</v>
      </c>
    </row>
    <row r="94" spans="1:13" s="17" customFormat="1" ht="39.950000000000003" customHeight="1" x14ac:dyDescent="0.2">
      <c r="A94" s="64">
        <v>92</v>
      </c>
      <c r="B94" s="155" t="s">
        <v>331</v>
      </c>
      <c r="C94" s="156">
        <v>43252</v>
      </c>
      <c r="D94" s="155" t="s">
        <v>51</v>
      </c>
      <c r="E94" s="155" t="s">
        <v>52</v>
      </c>
      <c r="F94" s="155" t="s">
        <v>53</v>
      </c>
      <c r="G94" s="155" t="s">
        <v>332</v>
      </c>
      <c r="H94" s="155">
        <v>1</v>
      </c>
      <c r="I94" s="157">
        <v>366.92</v>
      </c>
      <c r="J94" s="157">
        <f t="shared" si="0"/>
        <v>366.92</v>
      </c>
      <c r="K94" s="155" t="s">
        <v>34</v>
      </c>
      <c r="L94" s="155" t="s">
        <v>55</v>
      </c>
      <c r="M94" s="155" t="s">
        <v>311</v>
      </c>
    </row>
    <row r="95" spans="1:13" s="17" customFormat="1" ht="39.950000000000003" customHeight="1" x14ac:dyDescent="0.2">
      <c r="A95" s="64">
        <v>93</v>
      </c>
      <c r="B95" s="57" t="s">
        <v>287</v>
      </c>
      <c r="C95" s="74">
        <v>43258</v>
      </c>
      <c r="D95" s="57">
        <v>891210911</v>
      </c>
      <c r="E95" s="57" t="s">
        <v>288</v>
      </c>
      <c r="F95" s="90" t="s">
        <v>289</v>
      </c>
      <c r="G95" s="116" t="s">
        <v>290</v>
      </c>
      <c r="H95" s="57">
        <v>1</v>
      </c>
      <c r="I95" s="78">
        <v>3571</v>
      </c>
      <c r="J95" s="23">
        <v>3571</v>
      </c>
      <c r="K95" s="57" t="s">
        <v>291</v>
      </c>
      <c r="L95" s="90" t="s">
        <v>131</v>
      </c>
      <c r="M95" s="90" t="s">
        <v>103</v>
      </c>
    </row>
    <row r="96" spans="1:13" s="17" customFormat="1" ht="39.950000000000003" customHeight="1" x14ac:dyDescent="0.2">
      <c r="A96" s="64">
        <v>94</v>
      </c>
      <c r="B96" s="90" t="s">
        <v>292</v>
      </c>
      <c r="C96" s="55">
        <v>43259</v>
      </c>
      <c r="D96" s="57">
        <v>333100015</v>
      </c>
      <c r="E96" s="57" t="s">
        <v>52</v>
      </c>
      <c r="F96" s="57" t="s">
        <v>101</v>
      </c>
      <c r="G96" s="75" t="s">
        <v>96</v>
      </c>
      <c r="H96" s="90">
        <v>839.02800000000002</v>
      </c>
      <c r="I96" s="77">
        <v>1.9196</v>
      </c>
      <c r="J96" s="56">
        <v>1610.5981488</v>
      </c>
      <c r="K96" s="57" t="s">
        <v>293</v>
      </c>
      <c r="L96" s="57" t="s">
        <v>98</v>
      </c>
      <c r="M96" s="90" t="s">
        <v>103</v>
      </c>
    </row>
    <row r="97" spans="1:13" s="17" customFormat="1" ht="39.950000000000003" customHeight="1" x14ac:dyDescent="0.2">
      <c r="A97" s="64">
        <v>95</v>
      </c>
      <c r="B97" s="126" t="s">
        <v>236</v>
      </c>
      <c r="C97" s="126">
        <v>43252</v>
      </c>
      <c r="D97" s="127">
        <v>333100011</v>
      </c>
      <c r="E97" s="137" t="s">
        <v>111</v>
      </c>
      <c r="F97" s="126" t="s">
        <v>112</v>
      </c>
      <c r="G97" s="144" t="s">
        <v>113</v>
      </c>
      <c r="H97" s="128">
        <v>755.96</v>
      </c>
      <c r="I97" s="129">
        <v>1.3213999999999999</v>
      </c>
      <c r="J97" s="130">
        <f t="shared" ref="J97:J133" si="1">H97*I97</f>
        <v>998.92554399999995</v>
      </c>
      <c r="K97" s="144" t="s">
        <v>114</v>
      </c>
      <c r="L97" s="131" t="s">
        <v>55</v>
      </c>
      <c r="M97" s="131" t="s">
        <v>22</v>
      </c>
    </row>
    <row r="98" spans="1:13" s="17" customFormat="1" ht="39.950000000000003" customHeight="1" x14ac:dyDescent="0.2">
      <c r="A98" s="64">
        <v>96</v>
      </c>
      <c r="B98" s="133" t="s">
        <v>236</v>
      </c>
      <c r="C98" s="126">
        <v>43252</v>
      </c>
      <c r="D98" s="127">
        <v>333100015</v>
      </c>
      <c r="E98" s="137" t="s">
        <v>52</v>
      </c>
      <c r="F98" s="126" t="s">
        <v>112</v>
      </c>
      <c r="G98" s="144" t="s">
        <v>113</v>
      </c>
      <c r="H98" s="46">
        <v>186.73</v>
      </c>
      <c r="I98" s="134">
        <v>1.9642999999999999</v>
      </c>
      <c r="J98" s="134">
        <f t="shared" si="1"/>
        <v>366.79373899999996</v>
      </c>
      <c r="K98" s="145" t="s">
        <v>114</v>
      </c>
      <c r="L98" s="50" t="s">
        <v>55</v>
      </c>
      <c r="M98" s="50" t="s">
        <v>22</v>
      </c>
    </row>
    <row r="99" spans="1:13" s="17" customFormat="1" ht="39.950000000000003" customHeight="1" x14ac:dyDescent="0.2">
      <c r="A99" s="64">
        <v>97</v>
      </c>
      <c r="B99" s="133" t="s">
        <v>236</v>
      </c>
      <c r="C99" s="126">
        <v>43252</v>
      </c>
      <c r="D99" s="127">
        <v>333400011</v>
      </c>
      <c r="E99" s="137" t="s">
        <v>115</v>
      </c>
      <c r="F99" s="126" t="s">
        <v>112</v>
      </c>
      <c r="G99" s="144" t="s">
        <v>116</v>
      </c>
      <c r="H99" s="46">
        <v>14.62</v>
      </c>
      <c r="I99" s="134">
        <v>0.92600000000000005</v>
      </c>
      <c r="J99" s="134">
        <f t="shared" si="1"/>
        <v>13.538119999999999</v>
      </c>
      <c r="K99" s="145" t="s">
        <v>114</v>
      </c>
      <c r="L99" s="50" t="s">
        <v>55</v>
      </c>
      <c r="M99" s="50" t="s">
        <v>22</v>
      </c>
    </row>
    <row r="100" spans="1:13" s="17" customFormat="1" ht="39.950000000000003" customHeight="1" x14ac:dyDescent="0.2">
      <c r="A100" s="64">
        <v>98</v>
      </c>
      <c r="B100" s="133" t="s">
        <v>237</v>
      </c>
      <c r="C100" s="126">
        <v>43252</v>
      </c>
      <c r="D100" s="127">
        <v>333100011</v>
      </c>
      <c r="E100" s="137" t="s">
        <v>111</v>
      </c>
      <c r="F100" s="126" t="s">
        <v>112</v>
      </c>
      <c r="G100" s="144" t="s">
        <v>113</v>
      </c>
      <c r="H100" s="46">
        <v>920.93</v>
      </c>
      <c r="I100" s="134">
        <v>1.3213999999999999</v>
      </c>
      <c r="J100" s="134">
        <f t="shared" si="1"/>
        <v>1216.9169019999999</v>
      </c>
      <c r="K100" s="145" t="s">
        <v>114</v>
      </c>
      <c r="L100" s="50" t="s">
        <v>55</v>
      </c>
      <c r="M100" s="50" t="s">
        <v>22</v>
      </c>
    </row>
    <row r="101" spans="1:13" s="17" customFormat="1" ht="39.950000000000003" customHeight="1" x14ac:dyDescent="0.2">
      <c r="A101" s="64">
        <v>99</v>
      </c>
      <c r="B101" s="133" t="s">
        <v>237</v>
      </c>
      <c r="C101" s="126">
        <v>43252</v>
      </c>
      <c r="D101" s="127">
        <v>333100015</v>
      </c>
      <c r="E101" s="137" t="s">
        <v>52</v>
      </c>
      <c r="F101" s="126" t="s">
        <v>112</v>
      </c>
      <c r="G101" s="144" t="s">
        <v>113</v>
      </c>
      <c r="H101" s="46">
        <v>298.38</v>
      </c>
      <c r="I101" s="134">
        <v>1.9642999999999999</v>
      </c>
      <c r="J101" s="134">
        <f t="shared" si="1"/>
        <v>586.10783400000003</v>
      </c>
      <c r="K101" s="145" t="s">
        <v>114</v>
      </c>
      <c r="L101" s="50" t="s">
        <v>55</v>
      </c>
      <c r="M101" s="50" t="s">
        <v>22</v>
      </c>
    </row>
    <row r="102" spans="1:13" ht="25.5" x14ac:dyDescent="0.25">
      <c r="A102" s="64">
        <v>100</v>
      </c>
      <c r="B102" s="133" t="s">
        <v>238</v>
      </c>
      <c r="C102" s="133">
        <v>43259</v>
      </c>
      <c r="D102" s="135">
        <v>342301211</v>
      </c>
      <c r="E102" s="138" t="s">
        <v>239</v>
      </c>
      <c r="F102" s="133" t="s">
        <v>240</v>
      </c>
      <c r="G102" s="145" t="s">
        <v>241</v>
      </c>
      <c r="H102" s="46">
        <v>60</v>
      </c>
      <c r="I102" s="134">
        <v>1.75</v>
      </c>
      <c r="J102" s="134">
        <f t="shared" si="1"/>
        <v>105</v>
      </c>
      <c r="K102" s="145" t="s">
        <v>242</v>
      </c>
      <c r="L102" s="50" t="s">
        <v>184</v>
      </c>
      <c r="M102" s="50" t="s">
        <v>22</v>
      </c>
    </row>
    <row r="103" spans="1:13" ht="25.5" x14ac:dyDescent="0.25">
      <c r="A103" s="64">
        <v>101</v>
      </c>
      <c r="B103" s="133" t="s">
        <v>238</v>
      </c>
      <c r="C103" s="133">
        <v>43259</v>
      </c>
      <c r="D103" s="136">
        <v>346200922</v>
      </c>
      <c r="E103" s="138" t="s">
        <v>243</v>
      </c>
      <c r="F103" s="133" t="s">
        <v>240</v>
      </c>
      <c r="G103" s="145" t="s">
        <v>241</v>
      </c>
      <c r="H103" s="46">
        <v>60</v>
      </c>
      <c r="I103" s="134">
        <v>4.25</v>
      </c>
      <c r="J103" s="134">
        <f t="shared" si="1"/>
        <v>255</v>
      </c>
      <c r="K103" s="145" t="s">
        <v>242</v>
      </c>
      <c r="L103" s="50" t="s">
        <v>184</v>
      </c>
      <c r="M103" s="50" t="s">
        <v>22</v>
      </c>
    </row>
    <row r="104" spans="1:13" ht="25.5" x14ac:dyDescent="0.25">
      <c r="A104" s="64">
        <v>102</v>
      </c>
      <c r="B104" s="133" t="s">
        <v>238</v>
      </c>
      <c r="C104" s="133">
        <v>43259</v>
      </c>
      <c r="D104" s="136">
        <v>353210913</v>
      </c>
      <c r="E104" s="139" t="s">
        <v>244</v>
      </c>
      <c r="F104" s="133" t="s">
        <v>240</v>
      </c>
      <c r="G104" s="145" t="s">
        <v>241</v>
      </c>
      <c r="H104" s="46">
        <v>36</v>
      </c>
      <c r="I104" s="134">
        <v>5.25</v>
      </c>
      <c r="J104" s="134">
        <f t="shared" si="1"/>
        <v>189</v>
      </c>
      <c r="K104" s="145" t="s">
        <v>242</v>
      </c>
      <c r="L104" s="50" t="s">
        <v>184</v>
      </c>
      <c r="M104" s="50" t="s">
        <v>22</v>
      </c>
    </row>
    <row r="105" spans="1:13" ht="25.5" x14ac:dyDescent="0.25">
      <c r="A105" s="64">
        <v>103</v>
      </c>
      <c r="B105" s="133" t="s">
        <v>238</v>
      </c>
      <c r="C105" s="133">
        <v>43259</v>
      </c>
      <c r="D105" s="136">
        <v>353220018</v>
      </c>
      <c r="E105" s="140" t="s">
        <v>245</v>
      </c>
      <c r="F105" s="133" t="s">
        <v>240</v>
      </c>
      <c r="G105" s="145" t="s">
        <v>241</v>
      </c>
      <c r="H105" s="46">
        <v>24</v>
      </c>
      <c r="I105" s="134">
        <v>5.5</v>
      </c>
      <c r="J105" s="134">
        <f t="shared" si="1"/>
        <v>132</v>
      </c>
      <c r="K105" s="145" t="s">
        <v>242</v>
      </c>
      <c r="L105" s="50" t="s">
        <v>184</v>
      </c>
      <c r="M105" s="50" t="s">
        <v>22</v>
      </c>
    </row>
    <row r="106" spans="1:13" ht="25.5" x14ac:dyDescent="0.25">
      <c r="A106" s="64">
        <v>104</v>
      </c>
      <c r="B106" s="133" t="s">
        <v>238</v>
      </c>
      <c r="C106" s="133">
        <v>43259</v>
      </c>
      <c r="D106" s="136">
        <v>3462009215</v>
      </c>
      <c r="E106" s="138" t="s">
        <v>246</v>
      </c>
      <c r="F106" s="133" t="s">
        <v>240</v>
      </c>
      <c r="G106" s="145" t="s">
        <v>241</v>
      </c>
      <c r="H106" s="46">
        <v>12</v>
      </c>
      <c r="I106" s="134">
        <v>5</v>
      </c>
      <c r="J106" s="134">
        <f t="shared" si="1"/>
        <v>60</v>
      </c>
      <c r="K106" s="145" t="s">
        <v>242</v>
      </c>
      <c r="L106" s="50" t="s">
        <v>184</v>
      </c>
      <c r="M106" s="50" t="s">
        <v>22</v>
      </c>
    </row>
    <row r="107" spans="1:13" ht="25.5" x14ac:dyDescent="0.25">
      <c r="A107" s="64">
        <v>105</v>
      </c>
      <c r="B107" s="133" t="s">
        <v>238</v>
      </c>
      <c r="C107" s="133">
        <v>43259</v>
      </c>
      <c r="D107" s="136">
        <v>3529010425</v>
      </c>
      <c r="E107" s="139" t="s">
        <v>247</v>
      </c>
      <c r="F107" s="133" t="s">
        <v>240</v>
      </c>
      <c r="G107" s="145" t="s">
        <v>241</v>
      </c>
      <c r="H107" s="46">
        <v>20</v>
      </c>
      <c r="I107" s="134">
        <v>14</v>
      </c>
      <c r="J107" s="134">
        <f t="shared" si="1"/>
        <v>280</v>
      </c>
      <c r="K107" s="145" t="s">
        <v>242</v>
      </c>
      <c r="L107" s="50" t="s">
        <v>184</v>
      </c>
      <c r="M107" s="50" t="s">
        <v>22</v>
      </c>
    </row>
    <row r="108" spans="1:13" ht="25.5" x14ac:dyDescent="0.25">
      <c r="A108" s="64">
        <v>106</v>
      </c>
      <c r="B108" s="133" t="s">
        <v>238</v>
      </c>
      <c r="C108" s="133">
        <v>43259</v>
      </c>
      <c r="D108" s="135">
        <v>3532200111</v>
      </c>
      <c r="E108" s="139" t="s">
        <v>248</v>
      </c>
      <c r="F108" s="133" t="s">
        <v>240</v>
      </c>
      <c r="G108" s="145" t="s">
        <v>241</v>
      </c>
      <c r="H108" s="46">
        <v>6</v>
      </c>
      <c r="I108" s="134">
        <v>5.5</v>
      </c>
      <c r="J108" s="134">
        <f t="shared" si="1"/>
        <v>33</v>
      </c>
      <c r="K108" s="145" t="s">
        <v>242</v>
      </c>
      <c r="L108" s="50" t="s">
        <v>184</v>
      </c>
      <c r="M108" s="50" t="s">
        <v>22</v>
      </c>
    </row>
    <row r="109" spans="1:13" ht="25.5" x14ac:dyDescent="0.25">
      <c r="A109" s="64">
        <v>107</v>
      </c>
      <c r="B109" s="133" t="s">
        <v>238</v>
      </c>
      <c r="C109" s="133">
        <v>43259</v>
      </c>
      <c r="D109" s="135">
        <v>3532200112</v>
      </c>
      <c r="E109" s="141" t="s">
        <v>249</v>
      </c>
      <c r="F109" s="133" t="s">
        <v>240</v>
      </c>
      <c r="G109" s="145" t="s">
        <v>241</v>
      </c>
      <c r="H109" s="46">
        <v>60</v>
      </c>
      <c r="I109" s="134">
        <v>6.5</v>
      </c>
      <c r="J109" s="134">
        <f t="shared" si="1"/>
        <v>390</v>
      </c>
      <c r="K109" s="145" t="s">
        <v>242</v>
      </c>
      <c r="L109" s="50" t="s">
        <v>184</v>
      </c>
      <c r="M109" s="50" t="s">
        <v>22</v>
      </c>
    </row>
    <row r="110" spans="1:13" ht="25.5" x14ac:dyDescent="0.25">
      <c r="A110" s="64">
        <v>108</v>
      </c>
      <c r="B110" s="133" t="s">
        <v>238</v>
      </c>
      <c r="C110" s="133">
        <v>43259</v>
      </c>
      <c r="D110" s="135">
        <v>354300219</v>
      </c>
      <c r="E110" s="142" t="s">
        <v>250</v>
      </c>
      <c r="F110" s="133" t="s">
        <v>240</v>
      </c>
      <c r="G110" s="145" t="s">
        <v>241</v>
      </c>
      <c r="H110" s="46">
        <v>62</v>
      </c>
      <c r="I110" s="134">
        <v>14</v>
      </c>
      <c r="J110" s="134">
        <f t="shared" si="1"/>
        <v>868</v>
      </c>
      <c r="K110" s="145" t="s">
        <v>242</v>
      </c>
      <c r="L110" s="50" t="s">
        <v>184</v>
      </c>
      <c r="M110" s="50" t="s">
        <v>22</v>
      </c>
    </row>
    <row r="111" spans="1:13" ht="25.5" x14ac:dyDescent="0.25">
      <c r="A111" s="64">
        <v>109</v>
      </c>
      <c r="B111" s="133" t="s">
        <v>238</v>
      </c>
      <c r="C111" s="133">
        <v>43259</v>
      </c>
      <c r="D111" s="135">
        <v>3533100121</v>
      </c>
      <c r="E111" s="142" t="s">
        <v>251</v>
      </c>
      <c r="F111" s="133" t="s">
        <v>240</v>
      </c>
      <c r="G111" s="145" t="s">
        <v>241</v>
      </c>
      <c r="H111" s="46">
        <v>140</v>
      </c>
      <c r="I111" s="134">
        <v>0.95</v>
      </c>
      <c r="J111" s="134">
        <f t="shared" si="1"/>
        <v>133</v>
      </c>
      <c r="K111" s="145" t="s">
        <v>242</v>
      </c>
      <c r="L111" s="50" t="s">
        <v>184</v>
      </c>
      <c r="M111" s="50" t="s">
        <v>22</v>
      </c>
    </row>
    <row r="112" spans="1:13" ht="25.5" x14ac:dyDescent="0.25">
      <c r="A112" s="64">
        <v>110</v>
      </c>
      <c r="B112" s="133" t="s">
        <v>238</v>
      </c>
      <c r="C112" s="133">
        <v>43259</v>
      </c>
      <c r="D112" s="135">
        <v>389930011</v>
      </c>
      <c r="E112" s="142" t="s">
        <v>252</v>
      </c>
      <c r="F112" s="133" t="s">
        <v>240</v>
      </c>
      <c r="G112" s="145" t="s">
        <v>241</v>
      </c>
      <c r="H112" s="46">
        <v>24</v>
      </c>
      <c r="I112" s="134">
        <v>3</v>
      </c>
      <c r="J112" s="134">
        <f t="shared" si="1"/>
        <v>72</v>
      </c>
      <c r="K112" s="145" t="s">
        <v>242</v>
      </c>
      <c r="L112" s="50" t="s">
        <v>184</v>
      </c>
      <c r="M112" s="50" t="s">
        <v>22</v>
      </c>
    </row>
    <row r="113" spans="1:13" ht="25.5" x14ac:dyDescent="0.25">
      <c r="A113" s="64">
        <v>111</v>
      </c>
      <c r="B113" s="133" t="s">
        <v>238</v>
      </c>
      <c r="C113" s="133">
        <v>43259</v>
      </c>
      <c r="D113" s="135">
        <v>389930012</v>
      </c>
      <c r="E113" s="142" t="s">
        <v>253</v>
      </c>
      <c r="F113" s="133" t="s">
        <v>240</v>
      </c>
      <c r="G113" s="145" t="s">
        <v>241</v>
      </c>
      <c r="H113" s="46">
        <v>24</v>
      </c>
      <c r="I113" s="134">
        <v>3</v>
      </c>
      <c r="J113" s="134">
        <f t="shared" si="1"/>
        <v>72</v>
      </c>
      <c r="K113" s="145" t="s">
        <v>242</v>
      </c>
      <c r="L113" s="50" t="s">
        <v>184</v>
      </c>
      <c r="M113" s="50" t="s">
        <v>22</v>
      </c>
    </row>
    <row r="114" spans="1:13" ht="25.5" x14ac:dyDescent="0.25">
      <c r="A114" s="64">
        <v>112</v>
      </c>
      <c r="B114" s="133" t="s">
        <v>238</v>
      </c>
      <c r="C114" s="133">
        <v>43259</v>
      </c>
      <c r="D114" s="135">
        <v>3694000123</v>
      </c>
      <c r="E114" s="142" t="s">
        <v>254</v>
      </c>
      <c r="F114" s="133" t="s">
        <v>240</v>
      </c>
      <c r="G114" s="145" t="s">
        <v>241</v>
      </c>
      <c r="H114" s="46">
        <v>16</v>
      </c>
      <c r="I114" s="134">
        <v>2.5</v>
      </c>
      <c r="J114" s="134">
        <f t="shared" si="1"/>
        <v>40</v>
      </c>
      <c r="K114" s="145" t="s">
        <v>242</v>
      </c>
      <c r="L114" s="50" t="s">
        <v>184</v>
      </c>
      <c r="M114" s="50" t="s">
        <v>22</v>
      </c>
    </row>
    <row r="115" spans="1:13" ht="25.5" x14ac:dyDescent="0.25">
      <c r="A115" s="64">
        <v>113</v>
      </c>
      <c r="B115" s="133" t="s">
        <v>255</v>
      </c>
      <c r="C115" s="133">
        <v>43259</v>
      </c>
      <c r="D115" s="135">
        <v>375700016</v>
      </c>
      <c r="E115" s="142" t="s">
        <v>256</v>
      </c>
      <c r="F115" s="133" t="s">
        <v>240</v>
      </c>
      <c r="G115" s="145" t="s">
        <v>241</v>
      </c>
      <c r="H115" s="46">
        <v>306</v>
      </c>
      <c r="I115" s="134">
        <v>1</v>
      </c>
      <c r="J115" s="134">
        <f t="shared" si="1"/>
        <v>306</v>
      </c>
      <c r="K115" s="145" t="s">
        <v>242</v>
      </c>
      <c r="L115" s="50" t="s">
        <v>184</v>
      </c>
      <c r="M115" s="50" t="s">
        <v>22</v>
      </c>
    </row>
    <row r="116" spans="1:13" ht="25.5" x14ac:dyDescent="0.25">
      <c r="A116" s="64">
        <v>114</v>
      </c>
      <c r="B116" s="133" t="s">
        <v>255</v>
      </c>
      <c r="C116" s="133">
        <v>43259</v>
      </c>
      <c r="D116" s="135">
        <v>375700016</v>
      </c>
      <c r="E116" s="142" t="s">
        <v>256</v>
      </c>
      <c r="F116" s="133" t="s">
        <v>240</v>
      </c>
      <c r="G116" s="145" t="s">
        <v>241</v>
      </c>
      <c r="H116" s="46">
        <v>300</v>
      </c>
      <c r="I116" s="134">
        <v>0.5</v>
      </c>
      <c r="J116" s="134">
        <f t="shared" si="1"/>
        <v>150</v>
      </c>
      <c r="K116" s="145" t="s">
        <v>242</v>
      </c>
      <c r="L116" s="50" t="s">
        <v>184</v>
      </c>
      <c r="M116" s="50" t="s">
        <v>22</v>
      </c>
    </row>
    <row r="117" spans="1:13" ht="25.5" x14ac:dyDescent="0.25">
      <c r="A117" s="64">
        <v>115</v>
      </c>
      <c r="B117" s="133" t="s">
        <v>255</v>
      </c>
      <c r="C117" s="133">
        <v>43259</v>
      </c>
      <c r="D117" s="135">
        <v>321310018</v>
      </c>
      <c r="E117" s="142" t="s">
        <v>257</v>
      </c>
      <c r="F117" s="133" t="s">
        <v>240</v>
      </c>
      <c r="G117" s="145" t="s">
        <v>241</v>
      </c>
      <c r="H117" s="46">
        <v>40</v>
      </c>
      <c r="I117" s="134">
        <v>2.25</v>
      </c>
      <c r="J117" s="134">
        <f t="shared" si="1"/>
        <v>90</v>
      </c>
      <c r="K117" s="145" t="s">
        <v>242</v>
      </c>
      <c r="L117" s="50" t="s">
        <v>184</v>
      </c>
      <c r="M117" s="50" t="s">
        <v>22</v>
      </c>
    </row>
    <row r="118" spans="1:13" ht="25.5" x14ac:dyDescent="0.25">
      <c r="A118" s="64">
        <v>116</v>
      </c>
      <c r="B118" s="133" t="s">
        <v>255</v>
      </c>
      <c r="C118" s="133">
        <v>43259</v>
      </c>
      <c r="D118" s="135">
        <v>3641000311</v>
      </c>
      <c r="E118" s="142" t="s">
        <v>258</v>
      </c>
      <c r="F118" s="133" t="s">
        <v>240</v>
      </c>
      <c r="G118" s="145" t="s">
        <v>241</v>
      </c>
      <c r="H118" s="46">
        <v>10</v>
      </c>
      <c r="I118" s="134">
        <v>12</v>
      </c>
      <c r="J118" s="134">
        <f t="shared" si="1"/>
        <v>120</v>
      </c>
      <c r="K118" s="145" t="s">
        <v>242</v>
      </c>
      <c r="L118" s="50" t="s">
        <v>184</v>
      </c>
      <c r="M118" s="50" t="s">
        <v>22</v>
      </c>
    </row>
    <row r="119" spans="1:13" ht="25.5" x14ac:dyDescent="0.25">
      <c r="A119" s="64">
        <v>117</v>
      </c>
      <c r="B119" s="133" t="s">
        <v>255</v>
      </c>
      <c r="C119" s="133">
        <v>43259</v>
      </c>
      <c r="D119" s="135">
        <v>321930012</v>
      </c>
      <c r="E119" s="142" t="s">
        <v>259</v>
      </c>
      <c r="F119" s="133" t="s">
        <v>240</v>
      </c>
      <c r="G119" s="145" t="s">
        <v>241</v>
      </c>
      <c r="H119" s="46">
        <v>40</v>
      </c>
      <c r="I119" s="134">
        <v>12</v>
      </c>
      <c r="J119" s="134">
        <f t="shared" si="1"/>
        <v>480</v>
      </c>
      <c r="K119" s="145" t="s">
        <v>242</v>
      </c>
      <c r="L119" s="50" t="s">
        <v>184</v>
      </c>
      <c r="M119" s="50" t="s">
        <v>22</v>
      </c>
    </row>
    <row r="120" spans="1:13" ht="51" x14ac:dyDescent="0.25">
      <c r="A120" s="64">
        <v>118</v>
      </c>
      <c r="B120" s="133" t="s">
        <v>260</v>
      </c>
      <c r="C120" s="133">
        <v>43270</v>
      </c>
      <c r="D120" s="45">
        <v>279980011</v>
      </c>
      <c r="E120" s="142" t="s">
        <v>261</v>
      </c>
      <c r="F120" s="133" t="s">
        <v>262</v>
      </c>
      <c r="G120" s="145" t="s">
        <v>263</v>
      </c>
      <c r="H120" s="46">
        <v>19</v>
      </c>
      <c r="I120" s="134">
        <v>13.891</v>
      </c>
      <c r="J120" s="134">
        <f t="shared" si="1"/>
        <v>263.92899999999997</v>
      </c>
      <c r="K120" s="145" t="s">
        <v>264</v>
      </c>
      <c r="L120" s="50" t="s">
        <v>184</v>
      </c>
      <c r="M120" s="50" t="s">
        <v>22</v>
      </c>
    </row>
    <row r="121" spans="1:13" ht="51" x14ac:dyDescent="0.25">
      <c r="A121" s="64">
        <v>119</v>
      </c>
      <c r="B121" s="133" t="s">
        <v>265</v>
      </c>
      <c r="C121" s="133">
        <v>43271</v>
      </c>
      <c r="D121" s="45">
        <v>279980011</v>
      </c>
      <c r="E121" s="142" t="s">
        <v>261</v>
      </c>
      <c r="F121" s="133" t="s">
        <v>262</v>
      </c>
      <c r="G121" s="145" t="s">
        <v>263</v>
      </c>
      <c r="H121" s="46">
        <v>19</v>
      </c>
      <c r="I121" s="134">
        <v>34</v>
      </c>
      <c r="J121" s="134">
        <f t="shared" si="1"/>
        <v>646</v>
      </c>
      <c r="K121" s="145" t="s">
        <v>264</v>
      </c>
      <c r="L121" s="50" t="s">
        <v>184</v>
      </c>
      <c r="M121" s="50" t="s">
        <v>22</v>
      </c>
    </row>
    <row r="122" spans="1:13" ht="51" x14ac:dyDescent="0.25">
      <c r="A122" s="64">
        <v>120</v>
      </c>
      <c r="B122" s="133" t="s">
        <v>266</v>
      </c>
      <c r="C122" s="133">
        <v>43272</v>
      </c>
      <c r="D122" s="45">
        <v>279980011</v>
      </c>
      <c r="E122" s="142" t="s">
        <v>261</v>
      </c>
      <c r="F122" s="133" t="s">
        <v>262</v>
      </c>
      <c r="G122" s="145" t="s">
        <v>263</v>
      </c>
      <c r="H122" s="46">
        <v>19</v>
      </c>
      <c r="I122" s="134">
        <v>8.5</v>
      </c>
      <c r="J122" s="134">
        <f t="shared" si="1"/>
        <v>161.5</v>
      </c>
      <c r="K122" s="145" t="s">
        <v>264</v>
      </c>
      <c r="L122" s="50" t="s">
        <v>184</v>
      </c>
      <c r="M122" s="50" t="s">
        <v>22</v>
      </c>
    </row>
    <row r="123" spans="1:13" ht="63.75" x14ac:dyDescent="0.25">
      <c r="A123" s="64">
        <v>121</v>
      </c>
      <c r="B123" s="133" t="s">
        <v>267</v>
      </c>
      <c r="C123" s="133">
        <v>43280</v>
      </c>
      <c r="D123" s="45">
        <v>871410011</v>
      </c>
      <c r="E123" s="142" t="s">
        <v>268</v>
      </c>
      <c r="F123" s="133" t="s">
        <v>18</v>
      </c>
      <c r="G123" s="145" t="s">
        <v>269</v>
      </c>
      <c r="H123" s="46">
        <v>1</v>
      </c>
      <c r="I123" s="134">
        <v>4478.57</v>
      </c>
      <c r="J123" s="134">
        <f t="shared" si="1"/>
        <v>4478.57</v>
      </c>
      <c r="K123" s="145" t="s">
        <v>270</v>
      </c>
      <c r="L123" s="143" t="s">
        <v>28</v>
      </c>
      <c r="M123" s="50" t="s">
        <v>22</v>
      </c>
    </row>
    <row r="124" spans="1:13" ht="89.25" x14ac:dyDescent="0.25">
      <c r="A124" s="64">
        <v>122</v>
      </c>
      <c r="B124" s="133" t="s">
        <v>271</v>
      </c>
      <c r="C124" s="133">
        <v>43280</v>
      </c>
      <c r="D124" s="45">
        <v>836100021</v>
      </c>
      <c r="E124" s="142" t="s">
        <v>272</v>
      </c>
      <c r="F124" s="133" t="s">
        <v>273</v>
      </c>
      <c r="G124" s="145" t="s">
        <v>274</v>
      </c>
      <c r="H124" s="46">
        <v>1300</v>
      </c>
      <c r="I124" s="134">
        <v>0.67</v>
      </c>
      <c r="J124" s="134">
        <f t="shared" si="1"/>
        <v>871</v>
      </c>
      <c r="K124" s="145" t="s">
        <v>275</v>
      </c>
      <c r="L124" s="50" t="s">
        <v>184</v>
      </c>
      <c r="M124" s="50" t="s">
        <v>22</v>
      </c>
    </row>
    <row r="125" spans="1:13" ht="89.25" x14ac:dyDescent="0.25">
      <c r="A125" s="64">
        <v>123</v>
      </c>
      <c r="B125" s="133" t="s">
        <v>276</v>
      </c>
      <c r="C125" s="133">
        <v>43281</v>
      </c>
      <c r="D125" s="45">
        <v>836100022</v>
      </c>
      <c r="E125" s="142" t="s">
        <v>272</v>
      </c>
      <c r="F125" s="133" t="s">
        <v>273</v>
      </c>
      <c r="G125" s="145" t="s">
        <v>274</v>
      </c>
      <c r="H125" s="46">
        <v>8</v>
      </c>
      <c r="I125" s="134">
        <v>110</v>
      </c>
      <c r="J125" s="134">
        <f t="shared" si="1"/>
        <v>880</v>
      </c>
      <c r="K125" s="145" t="s">
        <v>275</v>
      </c>
      <c r="L125" s="50" t="s">
        <v>184</v>
      </c>
      <c r="M125" s="50" t="s">
        <v>22</v>
      </c>
    </row>
    <row r="126" spans="1:13" ht="89.25" x14ac:dyDescent="0.25">
      <c r="A126" s="64">
        <v>124</v>
      </c>
      <c r="B126" s="133" t="s">
        <v>277</v>
      </c>
      <c r="C126" s="133">
        <v>43282</v>
      </c>
      <c r="D126" s="45">
        <v>836100023</v>
      </c>
      <c r="E126" s="142" t="s">
        <v>272</v>
      </c>
      <c r="F126" s="133" t="s">
        <v>273</v>
      </c>
      <c r="G126" s="145" t="s">
        <v>274</v>
      </c>
      <c r="H126" s="46">
        <v>5</v>
      </c>
      <c r="I126" s="134">
        <v>90</v>
      </c>
      <c r="J126" s="134">
        <f t="shared" si="1"/>
        <v>450</v>
      </c>
      <c r="K126" s="145" t="s">
        <v>275</v>
      </c>
      <c r="L126" s="50" t="s">
        <v>184</v>
      </c>
      <c r="M126" s="50" t="s">
        <v>22</v>
      </c>
    </row>
    <row r="127" spans="1:13" ht="89.25" x14ac:dyDescent="0.25">
      <c r="A127" s="64">
        <v>125</v>
      </c>
      <c r="B127" s="133" t="s">
        <v>278</v>
      </c>
      <c r="C127" s="133">
        <v>43283</v>
      </c>
      <c r="D127" s="45">
        <v>836100024</v>
      </c>
      <c r="E127" s="142" t="s">
        <v>272</v>
      </c>
      <c r="F127" s="133" t="s">
        <v>273</v>
      </c>
      <c r="G127" s="145" t="s">
        <v>274</v>
      </c>
      <c r="H127" s="46">
        <v>10</v>
      </c>
      <c r="I127" s="134">
        <v>28</v>
      </c>
      <c r="J127" s="134">
        <f t="shared" si="1"/>
        <v>280</v>
      </c>
      <c r="K127" s="145" t="s">
        <v>275</v>
      </c>
      <c r="L127" s="50" t="s">
        <v>184</v>
      </c>
      <c r="M127" s="50" t="s">
        <v>22</v>
      </c>
    </row>
    <row r="128" spans="1:13" ht="89.25" x14ac:dyDescent="0.25">
      <c r="A128" s="64">
        <v>126</v>
      </c>
      <c r="B128" s="133" t="s">
        <v>279</v>
      </c>
      <c r="C128" s="133">
        <v>43284</v>
      </c>
      <c r="D128" s="45">
        <v>836100025</v>
      </c>
      <c r="E128" s="142" t="s">
        <v>272</v>
      </c>
      <c r="F128" s="133" t="s">
        <v>273</v>
      </c>
      <c r="G128" s="145" t="s">
        <v>274</v>
      </c>
      <c r="H128" s="46">
        <v>10</v>
      </c>
      <c r="I128" s="134">
        <v>30</v>
      </c>
      <c r="J128" s="134">
        <f t="shared" si="1"/>
        <v>300</v>
      </c>
      <c r="K128" s="145" t="s">
        <v>275</v>
      </c>
      <c r="L128" s="50" t="s">
        <v>184</v>
      </c>
      <c r="M128" s="50" t="s">
        <v>22</v>
      </c>
    </row>
    <row r="129" spans="1:13" ht="89.25" x14ac:dyDescent="0.25">
      <c r="A129" s="64">
        <v>127</v>
      </c>
      <c r="B129" s="133" t="s">
        <v>280</v>
      </c>
      <c r="C129" s="133">
        <v>43285</v>
      </c>
      <c r="D129" s="45">
        <v>836100026</v>
      </c>
      <c r="E129" s="142" t="s">
        <v>272</v>
      </c>
      <c r="F129" s="133" t="s">
        <v>273</v>
      </c>
      <c r="G129" s="145" t="s">
        <v>274</v>
      </c>
      <c r="H129" s="46">
        <v>3000</v>
      </c>
      <c r="I129" s="134">
        <v>0.4</v>
      </c>
      <c r="J129" s="134">
        <f t="shared" si="1"/>
        <v>1200</v>
      </c>
      <c r="K129" s="145" t="s">
        <v>275</v>
      </c>
      <c r="L129" s="50" t="s">
        <v>184</v>
      </c>
      <c r="M129" s="50" t="s">
        <v>22</v>
      </c>
    </row>
    <row r="130" spans="1:13" ht="89.25" x14ac:dyDescent="0.25">
      <c r="A130" s="64">
        <v>128</v>
      </c>
      <c r="B130" s="133" t="s">
        <v>281</v>
      </c>
      <c r="C130" s="133">
        <v>43286</v>
      </c>
      <c r="D130" s="45">
        <v>836100027</v>
      </c>
      <c r="E130" s="142" t="s">
        <v>272</v>
      </c>
      <c r="F130" s="133" t="s">
        <v>273</v>
      </c>
      <c r="G130" s="145" t="s">
        <v>274</v>
      </c>
      <c r="H130" s="46">
        <v>3000</v>
      </c>
      <c r="I130" s="134">
        <v>0.25</v>
      </c>
      <c r="J130" s="134">
        <f t="shared" si="1"/>
        <v>750</v>
      </c>
      <c r="K130" s="145" t="s">
        <v>275</v>
      </c>
      <c r="L130" s="50" t="s">
        <v>184</v>
      </c>
      <c r="M130" s="50" t="s">
        <v>22</v>
      </c>
    </row>
    <row r="131" spans="1:13" ht="89.25" x14ac:dyDescent="0.25">
      <c r="A131" s="64">
        <v>129</v>
      </c>
      <c r="B131" s="133" t="s">
        <v>282</v>
      </c>
      <c r="C131" s="133">
        <v>43287</v>
      </c>
      <c r="D131" s="45">
        <v>836100028</v>
      </c>
      <c r="E131" s="142" t="s">
        <v>272</v>
      </c>
      <c r="F131" s="133" t="s">
        <v>273</v>
      </c>
      <c r="G131" s="145" t="s">
        <v>274</v>
      </c>
      <c r="H131" s="46">
        <v>48</v>
      </c>
      <c r="I131" s="134">
        <v>6.25</v>
      </c>
      <c r="J131" s="134">
        <f t="shared" si="1"/>
        <v>300</v>
      </c>
      <c r="K131" s="145" t="s">
        <v>275</v>
      </c>
      <c r="L131" s="50" t="s">
        <v>184</v>
      </c>
      <c r="M131" s="50" t="s">
        <v>22</v>
      </c>
    </row>
    <row r="132" spans="1:13" ht="89.25" x14ac:dyDescent="0.25">
      <c r="A132" s="64">
        <v>130</v>
      </c>
      <c r="B132" s="133" t="s">
        <v>283</v>
      </c>
      <c r="C132" s="133">
        <v>43288</v>
      </c>
      <c r="D132" s="45">
        <v>836100029</v>
      </c>
      <c r="E132" s="142" t="s">
        <v>272</v>
      </c>
      <c r="F132" s="133" t="s">
        <v>273</v>
      </c>
      <c r="G132" s="145" t="s">
        <v>274</v>
      </c>
      <c r="H132" s="46">
        <v>2</v>
      </c>
      <c r="I132" s="134">
        <v>162</v>
      </c>
      <c r="J132" s="134">
        <f t="shared" si="1"/>
        <v>324</v>
      </c>
      <c r="K132" s="145" t="s">
        <v>275</v>
      </c>
      <c r="L132" s="50" t="s">
        <v>184</v>
      </c>
      <c r="M132" s="50" t="s">
        <v>22</v>
      </c>
    </row>
    <row r="133" spans="1:13" ht="63.75" x14ac:dyDescent="0.25">
      <c r="A133" s="64">
        <v>131</v>
      </c>
      <c r="B133" s="133" t="s">
        <v>284</v>
      </c>
      <c r="C133" s="133" t="s">
        <v>285</v>
      </c>
      <c r="D133" s="45">
        <v>871410011</v>
      </c>
      <c r="E133" s="142" t="s">
        <v>128</v>
      </c>
      <c r="F133" s="133" t="s">
        <v>18</v>
      </c>
      <c r="G133" s="145" t="s">
        <v>269</v>
      </c>
      <c r="H133" s="46">
        <v>1</v>
      </c>
      <c r="I133" s="134">
        <v>4478.57</v>
      </c>
      <c r="J133" s="134">
        <f t="shared" si="1"/>
        <v>4478.57</v>
      </c>
      <c r="K133" s="145" t="s">
        <v>270</v>
      </c>
      <c r="L133" s="50" t="s">
        <v>28</v>
      </c>
      <c r="M133" s="50" t="s">
        <v>22</v>
      </c>
    </row>
    <row r="134" spans="1:13" ht="48" x14ac:dyDescent="0.25">
      <c r="A134" s="64">
        <v>132</v>
      </c>
      <c r="B134" s="117" t="s">
        <v>231</v>
      </c>
      <c r="C134" s="118">
        <v>43264</v>
      </c>
      <c r="D134" s="119">
        <v>971300015</v>
      </c>
      <c r="E134" s="120" t="s">
        <v>232</v>
      </c>
      <c r="F134" s="119" t="s">
        <v>233</v>
      </c>
      <c r="G134" s="119" t="s">
        <v>234</v>
      </c>
      <c r="H134" s="119">
        <v>1</v>
      </c>
      <c r="I134" s="121">
        <v>6970.67</v>
      </c>
      <c r="J134" s="122">
        <f>+I134</f>
        <v>6970.67</v>
      </c>
      <c r="K134" s="119" t="s">
        <v>235</v>
      </c>
      <c r="L134" s="119" t="s">
        <v>92</v>
      </c>
      <c r="M134" s="119" t="s">
        <v>68</v>
      </c>
    </row>
    <row r="135" spans="1:13" x14ac:dyDescent="0.25">
      <c r="A135" s="188" t="s">
        <v>14</v>
      </c>
      <c r="B135" s="189"/>
      <c r="C135" s="189"/>
      <c r="D135" s="189"/>
      <c r="E135" s="189"/>
      <c r="F135" s="189"/>
      <c r="G135" s="189"/>
      <c r="H135" s="189"/>
      <c r="I135" s="190"/>
      <c r="J135" s="66">
        <f>SUM(J3:J134)</f>
        <v>137021.93825575002</v>
      </c>
      <c r="K135" s="67"/>
      <c r="L135" s="67"/>
      <c r="M135" s="67"/>
    </row>
  </sheetData>
  <mergeCells count="47">
    <mergeCell ref="A135:I135"/>
    <mergeCell ref="J80:J82"/>
    <mergeCell ref="K80:K82"/>
    <mergeCell ref="L80:L82"/>
    <mergeCell ref="M80:M82"/>
    <mergeCell ref="C80:C82"/>
    <mergeCell ref="D80:D82"/>
    <mergeCell ref="E80:E82"/>
    <mergeCell ref="F80:F82"/>
    <mergeCell ref="G80:G82"/>
    <mergeCell ref="F45:F51"/>
    <mergeCell ref="G45:G51"/>
    <mergeCell ref="C27:C30"/>
    <mergeCell ref="D27:D30"/>
    <mergeCell ref="E27:E30"/>
    <mergeCell ref="F27:F30"/>
    <mergeCell ref="G27:G30"/>
    <mergeCell ref="K27:K30"/>
    <mergeCell ref="L27:L30"/>
    <mergeCell ref="M19:M26"/>
    <mergeCell ref="M27:M30"/>
    <mergeCell ref="A1:M1"/>
    <mergeCell ref="J19:J26"/>
    <mergeCell ref="K19:K26"/>
    <mergeCell ref="L19:L26"/>
    <mergeCell ref="J27:J30"/>
    <mergeCell ref="C19:C26"/>
    <mergeCell ref="D19:D26"/>
    <mergeCell ref="E19:E26"/>
    <mergeCell ref="F19:F26"/>
    <mergeCell ref="G19:G26"/>
    <mergeCell ref="J45:J51"/>
    <mergeCell ref="K45:K51"/>
    <mergeCell ref="L45:L51"/>
    <mergeCell ref="M45:M51"/>
    <mergeCell ref="C52:C55"/>
    <mergeCell ref="D52:D55"/>
    <mergeCell ref="E52:E55"/>
    <mergeCell ref="F52:F55"/>
    <mergeCell ref="G52:G55"/>
    <mergeCell ref="J52:J55"/>
    <mergeCell ref="K52:K55"/>
    <mergeCell ref="L52:L55"/>
    <mergeCell ref="M52:M55"/>
    <mergeCell ref="C45:C51"/>
    <mergeCell ref="D45:D51"/>
    <mergeCell ref="E45:E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COORDINACIÓN ZONAL</vt:lpstr>
      <vt:lpstr>DD PORTOVIEJO</vt:lpstr>
      <vt:lpstr>DD MANTA</vt:lpstr>
      <vt:lpstr>DD CHONE</vt:lpstr>
      <vt:lpstr>DD JAMA</vt:lpstr>
      <vt:lpstr>DD STO. DOMINGO</vt:lpstr>
      <vt:lpstr>CONSOLIDADO DE ÍNFIMA CUANTÍA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Monica Patricia Aguilar Hermosa</cp:lastModifiedBy>
  <cp:lastPrinted>2016-02-05T19:59:23Z</cp:lastPrinted>
  <dcterms:created xsi:type="dcterms:W3CDTF">2016-01-06T15:55:30Z</dcterms:created>
  <dcterms:modified xsi:type="dcterms:W3CDTF">2018-07-09T14:41:44Z</dcterms:modified>
</cp:coreProperties>
</file>