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scar.silva\Desktop\OSCAR SILVA 2023\LOTAIP\MAYO 2023\"/>
    </mc:Choice>
  </mc:AlternateContent>
  <bookViews>
    <workbookView xWindow="0" yWindow="0" windowWidth="24000" windowHeight="9330"/>
  </bookViews>
  <sheets>
    <sheet name="ORDENES DE CATALOG ZONA 4 ABRIL" sheetId="1" r:id="rId1"/>
  </sheets>
  <definedNames>
    <definedName name="_xlnm.Print_Area" localSheetId="0">'ORDENES DE CATALOG ZONA 4 ABRIL'!$A$1:$J$128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4" i="1" l="1"/>
  <c r="I85" i="1"/>
  <c r="I86" i="1"/>
  <c r="I87" i="1"/>
  <c r="H84" i="1"/>
  <c r="H85" i="1"/>
  <c r="H86" i="1"/>
  <c r="H87" i="1"/>
  <c r="H83" i="1"/>
  <c r="I83" i="1" s="1"/>
  <c r="G74" i="1" l="1"/>
  <c r="H73" i="1"/>
  <c r="I73" i="1" s="1"/>
  <c r="H72" i="1"/>
  <c r="I72" i="1" s="1"/>
  <c r="H71" i="1"/>
  <c r="I71" i="1" s="1"/>
  <c r="H70" i="1"/>
  <c r="I70" i="1" s="1"/>
  <c r="H69" i="1"/>
  <c r="I69" i="1" s="1"/>
  <c r="H68" i="1"/>
  <c r="I68" i="1" s="1"/>
  <c r="H67" i="1"/>
  <c r="I67" i="1" s="1"/>
  <c r="H66" i="1"/>
  <c r="I66" i="1" s="1"/>
  <c r="H65" i="1"/>
  <c r="I65" i="1" s="1"/>
  <c r="H64" i="1"/>
  <c r="I64" i="1" s="1"/>
  <c r="H63" i="1"/>
  <c r="I63" i="1" s="1"/>
  <c r="H62" i="1"/>
  <c r="I62" i="1" s="1"/>
  <c r="H61" i="1"/>
  <c r="I61" i="1" s="1"/>
  <c r="H60" i="1"/>
  <c r="I60" i="1" s="1"/>
  <c r="H59" i="1"/>
  <c r="I59" i="1" s="1"/>
  <c r="H58" i="1"/>
  <c r="I58" i="1" s="1"/>
  <c r="H57" i="1"/>
  <c r="I57" i="1" s="1"/>
  <c r="H56" i="1"/>
  <c r="I56" i="1" s="1"/>
  <c r="H55" i="1"/>
  <c r="I55" i="1" s="1"/>
  <c r="H54" i="1"/>
  <c r="I54" i="1" s="1"/>
  <c r="H53" i="1"/>
  <c r="I53" i="1" s="1"/>
  <c r="H52" i="1"/>
  <c r="I52" i="1" s="1"/>
  <c r="H51" i="1"/>
  <c r="I51" i="1" s="1"/>
  <c r="H50" i="1"/>
  <c r="I50" i="1" s="1"/>
  <c r="H49" i="1"/>
  <c r="I49" i="1" s="1"/>
  <c r="H48" i="1"/>
  <c r="I48" i="1" s="1"/>
  <c r="H47" i="1"/>
  <c r="I47" i="1" s="1"/>
  <c r="H46" i="1"/>
  <c r="I46" i="1" s="1"/>
  <c r="H45" i="1"/>
  <c r="I45" i="1" s="1"/>
  <c r="H44" i="1"/>
  <c r="I44" i="1" s="1"/>
  <c r="H43" i="1"/>
  <c r="I43" i="1" s="1"/>
  <c r="H42" i="1"/>
  <c r="I42" i="1" s="1"/>
  <c r="H41" i="1"/>
  <c r="I41" i="1" s="1"/>
  <c r="H40" i="1"/>
  <c r="I40" i="1" s="1"/>
  <c r="H39" i="1"/>
  <c r="I39" i="1" s="1"/>
  <c r="H38" i="1"/>
  <c r="I38" i="1" s="1"/>
  <c r="H37" i="1"/>
  <c r="I37" i="1" s="1"/>
  <c r="H36" i="1"/>
  <c r="I36" i="1" s="1"/>
  <c r="H35" i="1"/>
  <c r="I35" i="1" s="1"/>
  <c r="H34" i="1"/>
  <c r="I34" i="1" s="1"/>
  <c r="H33" i="1"/>
  <c r="I33" i="1" s="1"/>
  <c r="H32" i="1"/>
  <c r="I32" i="1" s="1"/>
  <c r="H31" i="1"/>
  <c r="I31" i="1" s="1"/>
  <c r="H30" i="1"/>
  <c r="I30" i="1" s="1"/>
  <c r="H29" i="1"/>
  <c r="I29" i="1" s="1"/>
  <c r="H28" i="1"/>
  <c r="I28" i="1" s="1"/>
  <c r="H27" i="1"/>
  <c r="I27" i="1" s="1"/>
  <c r="H26" i="1"/>
  <c r="I26" i="1" s="1"/>
  <c r="H25" i="1"/>
  <c r="I25" i="1" s="1"/>
  <c r="H24" i="1"/>
  <c r="I24" i="1" s="1"/>
  <c r="H23" i="1"/>
  <c r="I23" i="1" s="1"/>
  <c r="I74" i="1" l="1"/>
  <c r="G120" i="1"/>
  <c r="H119" i="1"/>
  <c r="I119" i="1" s="1"/>
  <c r="H118" i="1"/>
  <c r="I118" i="1" s="1"/>
  <c r="H117" i="1"/>
  <c r="I117" i="1" s="1"/>
  <c r="H116" i="1"/>
  <c r="I116" i="1" s="1"/>
  <c r="H115" i="1"/>
  <c r="I115" i="1" s="1"/>
  <c r="H114" i="1"/>
  <c r="I114" i="1" s="1"/>
  <c r="H113" i="1"/>
  <c r="I113" i="1" s="1"/>
  <c r="H112" i="1"/>
  <c r="I112" i="1" s="1"/>
  <c r="H111" i="1"/>
  <c r="I111" i="1" s="1"/>
  <c r="H110" i="1"/>
  <c r="I110" i="1" s="1"/>
  <c r="H109" i="1"/>
  <c r="I109" i="1" s="1"/>
  <c r="H108" i="1"/>
  <c r="I108" i="1" s="1"/>
  <c r="H107" i="1"/>
  <c r="I107" i="1" s="1"/>
  <c r="H106" i="1"/>
  <c r="I106" i="1" s="1"/>
  <c r="H105" i="1"/>
  <c r="I105" i="1" s="1"/>
  <c r="H104" i="1"/>
  <c r="I104" i="1" s="1"/>
  <c r="H103" i="1"/>
  <c r="I103" i="1" s="1"/>
  <c r="H102" i="1"/>
  <c r="I102" i="1" s="1"/>
  <c r="H101" i="1"/>
  <c r="I101" i="1" s="1"/>
  <c r="H100" i="1"/>
  <c r="I100" i="1" s="1"/>
  <c r="H99" i="1"/>
  <c r="I99" i="1" s="1"/>
  <c r="H98" i="1"/>
  <c r="I98" i="1" s="1"/>
  <c r="H97" i="1"/>
  <c r="I97" i="1" s="1"/>
  <c r="H88" i="1" l="1"/>
  <c r="G88" i="1"/>
  <c r="G15" i="1" l="1"/>
  <c r="G125" i="1" s="1"/>
  <c r="H15" i="1" l="1"/>
  <c r="I15" i="1"/>
  <c r="I88" i="1" l="1"/>
</calcChain>
</file>

<file path=xl/sharedStrings.xml><?xml version="1.0" encoding="utf-8"?>
<sst xmlns="http://schemas.openxmlformats.org/spreadsheetml/2006/main" count="361" uniqueCount="225">
  <si>
    <t>TOTAL 
GENERAL</t>
  </si>
  <si>
    <t>Nro.</t>
  </si>
  <si>
    <t>PROVEEDOR</t>
  </si>
  <si>
    <t>RUC</t>
  </si>
  <si>
    <t>ORDEN DE COMPRA</t>
  </si>
  <si>
    <t xml:space="preserve">DETALLE </t>
  </si>
  <si>
    <t>CANTIDAD</t>
  </si>
  <si>
    <t>SUBTOTAL</t>
  </si>
  <si>
    <t>IVA</t>
  </si>
  <si>
    <t>VALOR TOTAL</t>
  </si>
  <si>
    <t>ELABORADO POR :</t>
  </si>
  <si>
    <t xml:space="preserve">COORDINACION ZONAL 4 MIES </t>
  </si>
  <si>
    <t>ANALISTA ADMINISTRATIVO</t>
  </si>
  <si>
    <t>OSCAR SILVA CHILAN</t>
  </si>
  <si>
    <t>DIRECCION DISTRITAL 13D07 CHONE FLAVIO ALFARO -MIES</t>
  </si>
  <si>
    <t xml:space="preserve">ASISTENTE ADMINISTRATIVA </t>
  </si>
  <si>
    <t>DIRECCIÓN DISTRITAL  13D02 JARAMIJÓ - MANTA - MONTECRISTI - MIES.</t>
  </si>
  <si>
    <t>ING. JUAN ALBERTO VERA MOREIRA</t>
  </si>
  <si>
    <t>ANALISTA DE CONTRATACIÓN PÚBLICA PROVINCIAL 1</t>
  </si>
  <si>
    <t>DIRECCION DISTRITAL 13D10 JAMA PEDERNALES</t>
  </si>
  <si>
    <t xml:space="preserve"> CLAUDIA DELGADO MERA </t>
  </si>
  <si>
    <t>DETALLE</t>
  </si>
  <si>
    <t>TOTAL
GENERAL</t>
  </si>
  <si>
    <t>TOTAL ZONAL</t>
  </si>
  <si>
    <t>DIRECCIÓN DISTRITAL 23D01 SANTO DOMINGO</t>
  </si>
  <si>
    <t>TOTAL GENERAL</t>
  </si>
  <si>
    <t>BORDADOS DE ALTA CALIDAD DE HASTA 10 HILOS</t>
  </si>
  <si>
    <t>GORRA - GABARDINA</t>
  </si>
  <si>
    <t>ASOCIACIÓN DE PRODUCCIÓN TEXTIL JOVENES EN MARCHA "ASOPROJOMAR"</t>
  </si>
  <si>
    <t>MOCHILA GRANDE LONETA</t>
  </si>
  <si>
    <t>CAMISETA MANGA LARGA 100% ALGODÓN</t>
  </si>
  <si>
    <t>PETO MULTIFUNCIÓN</t>
  </si>
  <si>
    <t xml:space="preserve">ORDENES DE COMPRAS DEL  MES DE MAYO 2023 </t>
  </si>
  <si>
    <t>NO SE GENERARON ORDENES DE COMPRA MEDIANTE CATALOGO ELECTRONICO EN EL MES DE MAYO</t>
  </si>
  <si>
    <t>HARNISTH PINOS ODGUIL ANTONIO</t>
  </si>
  <si>
    <t>CE-20230002414801</t>
  </si>
  <si>
    <t>DESINFECTANTE AMONIO CUATERNARIO GALON</t>
  </si>
  <si>
    <t>COMPAÑIA GENERAL DE COMERCIO COGECOMSA S. A.</t>
  </si>
  <si>
    <t>CE-20230002414800</t>
  </si>
  <si>
    <t>Dispensador de gel alcohol (500, 800ml)</t>
  </si>
  <si>
    <t>CE-20230002414799</t>
  </si>
  <si>
    <t>ATOMIZADOR 500 CC</t>
  </si>
  <si>
    <t>INDUSTRIAS SISAILLA DEL ECUADOR SISAILLA CIA.LTDA.</t>
  </si>
  <si>
    <t>CE-20230002414798</t>
  </si>
  <si>
    <t>Cortes Gomez Orlando</t>
  </si>
  <si>
    <t>CE-20230002414797</t>
  </si>
  <si>
    <t>PAPEL TOALLA DE MANOS BLANCO ROLLO 100 METROS</t>
  </si>
  <si>
    <t>CE-20230002414796</t>
  </si>
  <si>
    <t xml:space="preserve"> ATOMIZADOR 500 CC</t>
  </si>
  <si>
    <t>CE-20230002414795</t>
  </si>
  <si>
    <t>JABON DE TOCADOR LIQUIDO CON VALVULA 1000 ML</t>
  </si>
  <si>
    <t>CE-20230002414744</t>
  </si>
  <si>
    <t>TABLA PARA APUNTES (APOYAMANOS) PLASTICO</t>
  </si>
  <si>
    <t>CE-20230002414743</t>
  </si>
  <si>
    <t>MARCADOR PERMANENTE AZUL PUNTA GRUESA</t>
  </si>
  <si>
    <t>CE-20230002414742</t>
  </si>
  <si>
    <t>SOBRE PLASTICO CON CORDON</t>
  </si>
  <si>
    <t>CE-20230002414741</t>
  </si>
  <si>
    <t>MASKING DE 2 PULG. X 40 YARDAS MULTIUSO</t>
  </si>
  <si>
    <t>CE-20230002414740</t>
  </si>
  <si>
    <t>ARCHIVADORES TAMAÑO OFICIO LOMO 8 CMS</t>
  </si>
  <si>
    <t>CE-20230002414739</t>
  </si>
  <si>
    <t>SEPARADORES PLASTICOS A4 FUNDA 10 U</t>
  </si>
  <si>
    <t>CE-20230002414738</t>
  </si>
  <si>
    <t>MARCADOR PERMANENTE ROJO PUNTA GRUESA</t>
  </si>
  <si>
    <t>CE-20230002414737</t>
  </si>
  <si>
    <t>ESFEROGRAFICO AZUL PUNTA FINA</t>
  </si>
  <si>
    <t>CE-20230002414736</t>
  </si>
  <si>
    <t>AGENDAS EJECUTIVAS</t>
  </si>
  <si>
    <t>CE-20230002414735</t>
  </si>
  <si>
    <t>LAPIZ HB CON GOMA CAJA 12 UNIDADES</t>
  </si>
  <si>
    <t>CE-20230002414734</t>
  </si>
  <si>
    <t>MARCADOR PERMANENTE NEGRO PUNTA GRUESA</t>
  </si>
  <si>
    <t>TIGRE ORDOÑEZ LIDIA MERCEDES</t>
  </si>
  <si>
    <t>CE-20230002413707</t>
  </si>
  <si>
    <t>SABANDO COVEÑA MAIRA ISABEL</t>
  </si>
  <si>
    <t>CE-20230002413706</t>
  </si>
  <si>
    <t>CE-20230002413705</t>
  </si>
  <si>
    <t>CHALECO TIPO SAFARI-PERIODISTA</t>
  </si>
  <si>
    <t>Jurado Villagomez Edison Ancizar</t>
  </si>
  <si>
    <t>CE-20230002411608</t>
  </si>
  <si>
    <t>CAJAS Y EMPAQUES INDUSTRIALES CLUSTERPACK CPK S.A.</t>
  </si>
  <si>
    <t>CE-20230002411607</t>
  </si>
  <si>
    <t>ARCHIVADOR DE CARTON NO. 15 CON TAPA</t>
  </si>
  <si>
    <t>ORDENES DE COMPRA MES MAYO 2023</t>
  </si>
  <si>
    <t>ELABORADO POR:         MGS      MARIBEL TAPIA CORONEL</t>
  </si>
  <si>
    <t xml:space="preserve">ÓRDENES DE COMPRAS DEL MES DE MAYO DE 2023 </t>
  </si>
  <si>
    <t xml:space="preserve">ORDENES DE COMPRAS DEL MES DE MAYO DE 2023 </t>
  </si>
  <si>
    <t>MERO QUIJIJEMARIAFERNANDA</t>
  </si>
  <si>
    <t>1302276108001</t>
  </si>
  <si>
    <t>CE-20230002410615</t>
  </si>
  <si>
    <t>PILAY BAQUEFANNYKATHERINE</t>
  </si>
  <si>
    <t>1316830528001</t>
  </si>
  <si>
    <t>CE-20230002410616</t>
  </si>
  <si>
    <t>BORDADOS DE ALTA CALIDAD DE HASTA 10HILOS</t>
  </si>
  <si>
    <t>COGECOMSA S. A.</t>
  </si>
  <si>
    <t>1790732657001</t>
  </si>
  <si>
    <t>CE-20230002414257</t>
  </si>
  <si>
    <t>MARCADOR PERMANENTE ROJOPUNTA GRUESA</t>
  </si>
  <si>
    <t>CE-20230002414258</t>
  </si>
  <si>
    <t>SEÑALADORES TIPO BANDERITAS
MARCA:
FENIX OFFICE SUPPLIES</t>
  </si>
  <si>
    <t>CE-20230002414259</t>
  </si>
  <si>
    <t>BORRADOR (MEDIANO) PARA LAPIZ
MARCA:
FENIX OFFICE SUPPLIES</t>
  </si>
  <si>
    <t>CE-20230002414261</t>
  </si>
  <si>
    <t>GRAPAS 26/6 CAJA DE 5000 U
MARCA:
FENIX OFFICE SUPPLIES</t>
  </si>
  <si>
    <t>CE-20230002414262</t>
  </si>
  <si>
    <t>LAPIZ HB CON GOMA CAJA 12
UNIDADES</t>
  </si>
  <si>
    <t>CE-20230002414263</t>
  </si>
  <si>
    <t>MARCADOR PUNTA FINA AZUL
MARCA: FENIX OFFICE SUPPLIES</t>
  </si>
  <si>
    <t>CE-20230002414264</t>
  </si>
  <si>
    <t>REGLA PLASTICA 30 CM
MARCA:
CARIOCA</t>
  </si>
  <si>
    <t>CE-20230002414265</t>
  </si>
  <si>
    <t>ESFEROGRAFICO ROJO PUNTA FINA
MARCA:
BIC</t>
  </si>
  <si>
    <t>CE-20230002414266</t>
  </si>
  <si>
    <t>*CLIPS STANDAR 25 MMMETALICOS</t>
  </si>
  <si>
    <t>CE-20230002414267</t>
  </si>
  <si>
    <t>MARCADOR PERMANENTE
NEGRO PUNTA GRUESA
MARCA: CARIOCA</t>
  </si>
  <si>
    <t>CE-20230002414269</t>
  </si>
  <si>
    <t>APRIETA PAPELES TIPO PINZA 25MM</t>
  </si>
  <si>
    <t>CE-20230002414270</t>
  </si>
  <si>
    <t>ESFEROGRAFICO NEGRO PUNTA FINA
MARCA: BIC</t>
  </si>
  <si>
    <t>CE-20230002414271</t>
  </si>
  <si>
    <t>CINTA DE EMBALAJE
TRANSPARENTE 2 PULGADAS X 40
YDAS</t>
  </si>
  <si>
    <t>CE-20230002414272</t>
  </si>
  <si>
    <t>TINTA CORRECTORA TIPO ESFERO
MARCA:
FENIX OFFICE SUPPLIES</t>
  </si>
  <si>
    <t>CE-20230002414274</t>
  </si>
  <si>
    <t>ESFEROGRAFICO AZUL PUNTA FINA
MARCA:
BIC</t>
  </si>
  <si>
    <t>CE-20230002414275</t>
  </si>
  <si>
    <t>ESTILETE (REFORZADO PUNTAMETALICA)
MARCA:
FENIX OFFICE SUPPLIES</t>
  </si>
  <si>
    <t>CE-20230002414277</t>
  </si>
  <si>
    <t>MARCADOR PERMANENTE AZULPUNTA GRUESA</t>
  </si>
  <si>
    <t>EDIVA</t>
  </si>
  <si>
    <t>1710059575001</t>
  </si>
  <si>
    <t>CE-20230002414273</t>
  </si>
  <si>
    <t>SEPARADORES PLASTICOS A4
FUNDA 10 U
MARCA: CARIOCA</t>
  </si>
  <si>
    <t>CE-20230002414279</t>
  </si>
  <si>
    <t>RESALTADORES VARIOSCOLORES
MARCA:
CARIOCA</t>
  </si>
  <si>
    <t>DISTRIBUIDORA LA CONDAMINE</t>
  </si>
  <si>
    <t>1715241525001</t>
  </si>
  <si>
    <t>CE-20230002414260</t>
  </si>
  <si>
    <t>MASKING DE 2 PULG. X 40 YARDASMULTIUSO
MARCA:
LC</t>
  </si>
  <si>
    <t>CE-20230002414268</t>
  </si>
  <si>
    <t>GRAPADORA PEQUEÑA METALICA
MARCA:
EAGLE</t>
  </si>
  <si>
    <t>CE-20230002414278</t>
  </si>
  <si>
    <t>PERFORADORA DE ESCRITORIOPEQUEÑA
MARCA:
EAGLE</t>
  </si>
  <si>
    <t>CE-20230002414280</t>
  </si>
  <si>
    <t>TABLA PARA APUNTES(APOYAMANOS) PLASTICO
MARCA:
LC</t>
  </si>
  <si>
    <t>Cevallos Salas Julio Cesar</t>
  </si>
  <si>
    <t>1707724959001</t>
  </si>
  <si>
    <t>CE-20230002414276</t>
  </si>
  <si>
    <t>ARCHIVADORES TAMAÑO OFICIO LOMO8 CMS
MARCA:
SUPERIOR</t>
  </si>
  <si>
    <t>ASOCIACIÓN DE PRODUCCIÓN DETEXTIL CARWILMER"ASOCARWILMER"</t>
  </si>
  <si>
    <t>1391847971001</t>
  </si>
  <si>
    <t>CE-20230002414330</t>
  </si>
  <si>
    <t>ASOCIACIÓN DEPRODUCCIÓN TEXTIL LAAURORA "ASOPROLAUR"</t>
  </si>
  <si>
    <t>1391844166001</t>
  </si>
  <si>
    <t>CE-20230002414331</t>
  </si>
  <si>
    <t>BORDADOS DE ALTA CALIDAD DEHASTA 10 HILOS</t>
  </si>
  <si>
    <t>ASOCIACION DEPRODUCCIONTEXTILMUJERES CONTALENTOASOTALENPROD</t>
  </si>
  <si>
    <t>1391830335001</t>
  </si>
  <si>
    <t>CE-20230002414332</t>
  </si>
  <si>
    <t>CHOMPA CON MANGASDESPRENDIBLES</t>
  </si>
  <si>
    <t>ASOCIACIÓN DEPRODUCCIÓN TEXTILZOJAFES"ASOPROTEXZOJA"</t>
  </si>
  <si>
    <t>1391849192001</t>
  </si>
  <si>
    <t>CE-20230002414333</t>
  </si>
  <si>
    <t>CAMISETA MANGA LARGA 100%ALGODÓN</t>
  </si>
  <si>
    <t>ASOCIACIONDEPRODUCCIONTEXTILERA 5DE MAYO"ASOTEXMA"</t>
  </si>
  <si>
    <t>1391833334001</t>
  </si>
  <si>
    <t>CE-20230002414334</t>
  </si>
  <si>
    <t>TANDALLA AREQUIPA  LUZ OLIMPIA</t>
  </si>
  <si>
    <t>0502477185001</t>
  </si>
  <si>
    <t>CE-20230002414335</t>
  </si>
  <si>
    <t>Gorra tipo safari</t>
  </si>
  <si>
    <t>ASOCIACION DE PRODUCCION TEXTIL LA TEJEDORA MANABITA ASOPROTEXTEMA</t>
  </si>
  <si>
    <t>1391864094001</t>
  </si>
  <si>
    <t>CE-20230002414480</t>
  </si>
  <si>
    <t>ASOCIACION DEPRODUCCIONTEXTILCONFECCIONESTEXTILESCONTRERAS</t>
  </si>
  <si>
    <t>1391828845001</t>
  </si>
  <si>
    <t>CE-20230002414481</t>
  </si>
  <si>
    <t>BORDADOS DE ALTA CALIDAD DE HASTA10 HILOS</t>
  </si>
  <si>
    <t>CE-20230002414482</t>
  </si>
  <si>
    <t>CHOMPA IMPERMEABLE - MANGASDESPRENDIBLES</t>
  </si>
  <si>
    <t>PIEDRA LOAIZA MERCY ESMERALDA</t>
  </si>
  <si>
    <t>1103285464001</t>
  </si>
  <si>
    <t>CE-20230002414483</t>
  </si>
  <si>
    <t>BOTÍN DE TRABAJO DE CAMPO DECUERO HOMBRE - MUJER</t>
  </si>
  <si>
    <t>CE-20230002414525</t>
  </si>
  <si>
    <t>SEPARADORES PLASTICOS A4
FUNDA 10 U</t>
  </si>
  <si>
    <t>CE-20230002414526</t>
  </si>
  <si>
    <t>SACAPUNTAS PEQUENO METALICO1 SERVICIO</t>
  </si>
  <si>
    <t>CE-20230002414527</t>
  </si>
  <si>
    <t>LAPIZ HB CON GOMA CAJA 12UNIDADES</t>
  </si>
  <si>
    <t>CE-20230002414528</t>
  </si>
  <si>
    <t>CE-20230002414529</t>
  </si>
  <si>
    <t>BLOCK EJECUTIVO 40 HOJAS
MARCA:
FENIX OFFICE SUPPLIES</t>
  </si>
  <si>
    <t>CE-20230002414530</t>
  </si>
  <si>
    <t>MASKING DE 2 PULG. X 40YARDAS MULTIUSO</t>
  </si>
  <si>
    <t>CE-20230002414531</t>
  </si>
  <si>
    <t>CE-20230002414532</t>
  </si>
  <si>
    <t>BORRADOR (GRANDE) PARA LAPIZ
MARCA:
FENIX OFFICE SUPPLIES</t>
  </si>
  <si>
    <t>CE-20230002414533</t>
  </si>
  <si>
    <t>CLIPS STANDAR 25 MMMETALICOS</t>
  </si>
  <si>
    <t>CE-20230002414534</t>
  </si>
  <si>
    <t>CE-20230002414535</t>
  </si>
  <si>
    <t>SOBRE PLASTICO CON CORDON
MARCA:
FENIX OFFICE SUPPLIES</t>
  </si>
  <si>
    <t>CE-20230002414536</t>
  </si>
  <si>
    <t>CE-20230002414537</t>
  </si>
  <si>
    <t>MARCADOR PERMANENTE NEGROPUNTA GRUESA</t>
  </si>
  <si>
    <t>CE-20230002414538</t>
  </si>
  <si>
    <t>TABLA PARA APUNTES(APOYAMANOS) PLASTICO</t>
  </si>
  <si>
    <t>CE-20230002414539</t>
  </si>
  <si>
    <t>ARCHIVADORES TAMAÑO OFICIOLOMO 8 CMS</t>
  </si>
  <si>
    <t>ASOCIACIÓN DE PRODUCCIÓN TEXTIL CREACIONES PEDERNALES ASOPROTEXPEDER</t>
  </si>
  <si>
    <t>CE-20230002410341</t>
  </si>
  <si>
    <t>PRENDAS DE PROTECCIÓN PARA PERSONAL TECNICO CNH (CHOMPA CON MANGAS DESPRENDIBLES)</t>
  </si>
  <si>
    <t>ASOCIACIÓN DE PRODUCCIÓN TEXTIL MANTA SE LEVANTA "ASOPROMALEV"</t>
  </si>
  <si>
    <t>CE-20230002410342</t>
  </si>
  <si>
    <t>PRENDAS DE PROTECCIÓN PARA PERSONAL TECNICO CNH (BORDADOS DE ALTA CALIDAD DE HASTA 10 HILOS)</t>
  </si>
  <si>
    <t>PRENDAS DE PROTECCIÓN PARA PERSONAL TECNICO CNH (CAMISETAS TIPO POLO MANGAS CORTAS-ÓRDENES DE COMPRA DE HASTA 660 UNIDADES)</t>
  </si>
  <si>
    <t>ASOCIACIÓN DE PRODUCCIÓN TEXTIL NUESTRA SEÑORA DEL CARMEN ROCAFUIERTE "ASOPROSECARO"</t>
  </si>
  <si>
    <t>CE-20230002410343</t>
  </si>
  <si>
    <t>SALAZAR MOROCHO SORAYA EDELITA</t>
  </si>
  <si>
    <t xml:space="preserve"> CE-20230002410344</t>
  </si>
  <si>
    <t>(PRENDAS DE PROTECCIÓN PARA PERSONAL TECNICO CNH) CAMISETA MANGA LARGA 100% ALGODÓN</t>
  </si>
  <si>
    <t>Mabel Moreira Mendoza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</si>
</sst>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$&quot;#,##0.00;[Red]&quot;$&quot;\-#,##0.00"/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0.0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rgb="FF000000"/>
      <name val="Calibri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102">
    <xf numFmtId="0" fontId="0" fillId="0" borderId="0" xfId="0"/>
    <xf numFmtId="0" fontId="0" fillId="0" borderId="0" xfId="0" applyNumberFormat="1"/>
    <xf numFmtId="0" fontId="4" fillId="0" borderId="2" xfId="0" applyFont="1" applyBorder="1"/>
    <xf numFmtId="0" fontId="0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2" fontId="4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wrapText="1"/>
    </xf>
    <xf numFmtId="2" fontId="0" fillId="0" borderId="2" xfId="0" applyNumberFormat="1" applyFont="1" applyBorder="1"/>
    <xf numFmtId="0" fontId="0" fillId="0" borderId="0" xfId="0" applyFont="1"/>
    <xf numFmtId="1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wrapText="1"/>
    </xf>
    <xf numFmtId="2" fontId="4" fillId="0" borderId="2" xfId="0" applyNumberFormat="1" applyFont="1" applyBorder="1"/>
    <xf numFmtId="2" fontId="4" fillId="0" borderId="2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top"/>
    </xf>
    <xf numFmtId="8" fontId="2" fillId="0" borderId="10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0" xfId="0" applyFont="1" applyBorder="1" applyAlignment="1">
      <alignment horizontal="center" vertical="top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center" vertical="top"/>
    </xf>
    <xf numFmtId="0" fontId="1" fillId="0" borderId="6" xfId="0" applyFont="1" applyBorder="1" applyAlignment="1"/>
    <xf numFmtId="0" fontId="1" fillId="0" borderId="7" xfId="0" applyFont="1" applyBorder="1" applyAlignment="1"/>
    <xf numFmtId="0" fontId="0" fillId="0" borderId="2" xfId="0" applyBorder="1"/>
    <xf numFmtId="0" fontId="4" fillId="0" borderId="2" xfId="0" applyFont="1" applyBorder="1" applyAlignment="1">
      <alignment wrapText="1"/>
    </xf>
    <xf numFmtId="2" fontId="0" fillId="0" borderId="12" xfId="0" applyNumberFormat="1" applyBorder="1" applyAlignment="1"/>
    <xf numFmtId="0" fontId="0" fillId="0" borderId="8" xfId="0" applyBorder="1" applyAlignment="1">
      <alignment horizontal="center" wrapText="1"/>
    </xf>
    <xf numFmtId="0" fontId="0" fillId="0" borderId="6" xfId="0" applyFont="1" applyBorder="1" applyAlignment="1"/>
    <xf numFmtId="0" fontId="0" fillId="0" borderId="7" xfId="0" applyFont="1" applyBorder="1" applyAlignment="1"/>
    <xf numFmtId="0" fontId="0" fillId="0" borderId="6" xfId="0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1" fillId="0" borderId="7" xfId="0" applyFont="1" applyBorder="1" applyAlignment="1">
      <alignment wrapText="1"/>
    </xf>
    <xf numFmtId="1" fontId="4" fillId="0" borderId="2" xfId="1" applyNumberFormat="1" applyFont="1" applyBorder="1" applyAlignment="1">
      <alignment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6" xfId="0" applyFont="1" applyBorder="1" applyAlignment="1">
      <alignment horizontal="center" wrapText="1"/>
    </xf>
    <xf numFmtId="0" fontId="0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 vertical="top"/>
    </xf>
    <xf numFmtId="0" fontId="8" fillId="0" borderId="10" xfId="0" applyFont="1" applyBorder="1" applyAlignment="1">
      <alignment horizontal="left" vertical="top" wrapText="1"/>
    </xf>
    <xf numFmtId="1" fontId="8" fillId="0" borderId="10" xfId="0" applyNumberFormat="1" applyFont="1" applyBorder="1" applyAlignment="1">
      <alignment horizontal="center" vertical="top"/>
    </xf>
    <xf numFmtId="0" fontId="8" fillId="0" borderId="10" xfId="0" applyFont="1" applyBorder="1" applyAlignment="1">
      <alignment horizontal="center" vertical="top"/>
    </xf>
    <xf numFmtId="4" fontId="8" fillId="0" borderId="10" xfId="0" applyNumberFormat="1" applyFont="1" applyBorder="1" applyAlignment="1">
      <alignment horizontal="center" vertical="top"/>
    </xf>
    <xf numFmtId="0" fontId="8" fillId="0" borderId="10" xfId="0" applyFont="1" applyBorder="1" applyAlignment="1">
      <alignment horizontal="center" vertical="top" wrapText="1"/>
    </xf>
    <xf numFmtId="164" fontId="3" fillId="0" borderId="10" xfId="0" applyNumberFormat="1" applyFont="1" applyBorder="1" applyAlignment="1">
      <alignment horizontal="left" vertical="top"/>
    </xf>
    <xf numFmtId="0" fontId="4" fillId="0" borderId="6" xfId="0" applyFont="1" applyBorder="1"/>
    <xf numFmtId="0" fontId="0" fillId="0" borderId="4" xfId="0" applyFont="1" applyBorder="1" applyAlignment="1"/>
    <xf numFmtId="0" fontId="1" fillId="0" borderId="4" xfId="0" applyFont="1" applyBorder="1" applyAlignment="1">
      <alignment wrapText="1"/>
    </xf>
    <xf numFmtId="0" fontId="1" fillId="0" borderId="13" xfId="0" applyFont="1" applyBorder="1" applyAlignment="1">
      <alignment vertical="center"/>
    </xf>
    <xf numFmtId="0" fontId="1" fillId="0" borderId="13" xfId="0" applyFont="1" applyBorder="1" applyAlignment="1">
      <alignment vertical="center" wrapText="1"/>
    </xf>
    <xf numFmtId="49" fontId="1" fillId="0" borderId="13" xfId="0" applyNumberFormat="1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1" fontId="4" fillId="0" borderId="14" xfId="1" applyNumberFormat="1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 wrapText="1"/>
    </xf>
    <xf numFmtId="43" fontId="4" fillId="0" borderId="14" xfId="1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" fontId="4" fillId="0" borderId="15" xfId="1" applyNumberFormat="1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43" fontId="4" fillId="0" borderId="15" xfId="1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1" fontId="4" fillId="0" borderId="18" xfId="1" applyNumberFormat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43" fontId="4" fillId="0" borderId="18" xfId="1" applyFont="1" applyBorder="1" applyAlignment="1">
      <alignment horizontal="center" vertical="center" wrapText="1"/>
    </xf>
    <xf numFmtId="0" fontId="4" fillId="0" borderId="12" xfId="0" applyFont="1" applyBorder="1" applyAlignment="1">
      <alignment vertical="center" wrapText="1"/>
    </xf>
    <xf numFmtId="1" fontId="4" fillId="0" borderId="12" xfId="1" applyNumberFormat="1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43" fontId="4" fillId="0" borderId="12" xfId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3" fontId="4" fillId="0" borderId="2" xfId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23" xfId="0" applyFont="1" applyBorder="1" applyAlignment="1">
      <alignment horizontal="center" vertical="top"/>
    </xf>
    <xf numFmtId="0" fontId="2" fillId="0" borderId="24" xfId="0" applyFont="1" applyBorder="1" applyAlignment="1">
      <alignment horizontal="center" vertical="top"/>
    </xf>
    <xf numFmtId="0" fontId="2" fillId="0" borderId="25" xfId="0" applyFont="1" applyBorder="1" applyAlignment="1">
      <alignment horizontal="center" vertical="top"/>
    </xf>
    <xf numFmtId="0" fontId="5" fillId="0" borderId="11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43" fontId="4" fillId="0" borderId="2" xfId="0" applyNumberFormat="1" applyFont="1" applyBorder="1"/>
    <xf numFmtId="44" fontId="9" fillId="0" borderId="2" xfId="2" applyFont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5"/>
  <sheetViews>
    <sheetView tabSelected="1" view="pageBreakPreview" topLeftCell="A109" zoomScale="86" zoomScaleNormal="80" zoomScaleSheetLayoutView="86" workbookViewId="0">
      <selection activeCell="H123" sqref="H123"/>
    </sheetView>
  </sheetViews>
  <sheetFormatPr baseColWidth="10" defaultRowHeight="15" x14ac:dyDescent="0.25"/>
  <cols>
    <col min="2" max="2" width="24.5703125" customWidth="1"/>
    <col min="3" max="3" width="19.28515625" customWidth="1"/>
    <col min="4" max="4" width="29.85546875" customWidth="1"/>
    <col min="5" max="5" width="47.5703125" customWidth="1"/>
    <col min="7" max="7" width="16.140625" customWidth="1"/>
    <col min="8" max="8" width="14.85546875" customWidth="1"/>
    <col min="9" max="9" width="19.140625" customWidth="1"/>
    <col min="12" max="12" width="39.85546875" customWidth="1"/>
  </cols>
  <sheetData>
    <row r="1" spans="1:9" ht="15.75" thickBot="1" x14ac:dyDescent="0.3">
      <c r="A1" s="39" t="s">
        <v>11</v>
      </c>
      <c r="B1" s="40"/>
      <c r="C1" s="40"/>
      <c r="D1" s="40"/>
      <c r="E1" s="40"/>
      <c r="F1" s="40"/>
      <c r="G1" s="40"/>
      <c r="H1" s="40"/>
      <c r="I1" s="41"/>
    </row>
    <row r="2" spans="1:9" ht="15.75" thickBot="1" x14ac:dyDescent="0.3">
      <c r="A2" s="42" t="s">
        <v>32</v>
      </c>
      <c r="B2" s="43"/>
      <c r="C2" s="43"/>
      <c r="D2" s="43"/>
      <c r="E2" s="43"/>
      <c r="F2" s="43"/>
      <c r="G2" s="43"/>
      <c r="H2" s="43"/>
      <c r="I2" s="44"/>
    </row>
    <row r="3" spans="1:9" ht="15.75" thickBot="1" x14ac:dyDescent="0.3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</row>
    <row r="4" spans="1:9" ht="47.25" customHeight="1" thickBot="1" x14ac:dyDescent="0.3">
      <c r="A4" s="3">
        <v>3</v>
      </c>
      <c r="B4" s="50" t="s">
        <v>33</v>
      </c>
      <c r="C4" s="51"/>
      <c r="D4" s="51"/>
      <c r="E4" s="51"/>
      <c r="F4" s="35"/>
      <c r="G4" s="36"/>
      <c r="H4" s="6"/>
      <c r="I4" s="6"/>
    </row>
    <row r="5" spans="1:9" ht="30.75" thickBot="1" x14ac:dyDescent="0.3">
      <c r="A5" s="30"/>
      <c r="B5" s="31"/>
      <c r="C5" s="31"/>
      <c r="D5" s="31"/>
      <c r="E5" s="37" t="s">
        <v>0</v>
      </c>
      <c r="F5" s="31"/>
      <c r="G5" s="31"/>
      <c r="H5" s="7"/>
      <c r="I5" s="8">
        <v>0</v>
      </c>
    </row>
    <row r="6" spans="1:9" ht="15.75" thickBot="1" x14ac:dyDescent="0.3">
      <c r="A6" s="9"/>
      <c r="B6" s="9"/>
      <c r="C6" s="9"/>
      <c r="D6" s="9"/>
      <c r="E6" s="9"/>
      <c r="F6" s="9"/>
      <c r="G6" s="9"/>
      <c r="H6" s="9"/>
      <c r="I6" s="9"/>
    </row>
    <row r="7" spans="1:9" ht="15.75" thickBot="1" x14ac:dyDescent="0.3">
      <c r="A7" s="45" t="s">
        <v>10</v>
      </c>
      <c r="B7" s="46"/>
      <c r="C7" s="47" t="s">
        <v>13</v>
      </c>
      <c r="D7" s="47"/>
      <c r="E7" s="9"/>
      <c r="F7" s="9"/>
      <c r="G7" s="9"/>
      <c r="H7" s="9"/>
      <c r="I7" s="9"/>
    </row>
    <row r="8" spans="1:9" x14ac:dyDescent="0.25">
      <c r="A8" s="9"/>
      <c r="B8" s="9"/>
      <c r="C8" s="52" t="s">
        <v>12</v>
      </c>
      <c r="D8" s="52"/>
      <c r="E8" s="9"/>
      <c r="F8" s="9"/>
      <c r="G8" s="9"/>
      <c r="H8" s="9"/>
      <c r="I8" s="9"/>
    </row>
    <row r="9" spans="1:9" ht="15.75" thickBot="1" x14ac:dyDescent="0.3">
      <c r="A9" s="9"/>
      <c r="B9" s="9"/>
      <c r="C9" s="9"/>
      <c r="D9" s="9"/>
      <c r="E9" s="9"/>
      <c r="F9" s="9"/>
      <c r="G9" s="9"/>
      <c r="H9" s="9"/>
      <c r="I9" s="9"/>
    </row>
    <row r="10" spans="1:9" ht="15.75" thickBot="1" x14ac:dyDescent="0.3">
      <c r="A10" s="39" t="s">
        <v>14</v>
      </c>
      <c r="B10" s="40"/>
      <c r="C10" s="40"/>
      <c r="D10" s="40"/>
      <c r="E10" s="40"/>
      <c r="F10" s="40"/>
      <c r="G10" s="40"/>
      <c r="H10" s="40"/>
      <c r="I10" s="41"/>
    </row>
    <row r="11" spans="1:9" ht="15.75" thickBot="1" x14ac:dyDescent="0.3">
      <c r="A11" s="42" t="s">
        <v>32</v>
      </c>
      <c r="B11" s="43"/>
      <c r="C11" s="43"/>
      <c r="D11" s="43"/>
      <c r="E11" s="43"/>
      <c r="F11" s="43"/>
      <c r="G11" s="43"/>
      <c r="H11" s="43"/>
      <c r="I11" s="44"/>
    </row>
    <row r="12" spans="1:9" ht="15.75" thickBot="1" x14ac:dyDescent="0.3">
      <c r="A12" s="2" t="s">
        <v>1</v>
      </c>
      <c r="B12" s="2" t="s">
        <v>2</v>
      </c>
      <c r="C12" s="2" t="s">
        <v>3</v>
      </c>
      <c r="D12" s="2" t="s">
        <v>4</v>
      </c>
      <c r="E12" s="2" t="s">
        <v>5</v>
      </c>
      <c r="F12" s="2" t="s">
        <v>6</v>
      </c>
      <c r="G12" s="2" t="s">
        <v>7</v>
      </c>
      <c r="H12" s="2" t="s">
        <v>8</v>
      </c>
      <c r="I12" s="2" t="s">
        <v>9</v>
      </c>
    </row>
    <row r="13" spans="1:9" ht="64.5" customHeight="1" thickBot="1" x14ac:dyDescent="0.3">
      <c r="A13" s="26">
        <v>1</v>
      </c>
      <c r="B13" s="50" t="s">
        <v>33</v>
      </c>
      <c r="C13" s="51"/>
      <c r="D13" s="51"/>
      <c r="E13" s="51"/>
      <c r="F13" s="11"/>
      <c r="G13" s="14"/>
      <c r="H13" s="11"/>
      <c r="I13" s="14"/>
    </row>
    <row r="14" spans="1:9" ht="15.75" thickBot="1" x14ac:dyDescent="0.3">
      <c r="A14" s="26">
        <v>2</v>
      </c>
      <c r="B14" s="27"/>
      <c r="C14" s="10"/>
      <c r="D14" s="5"/>
      <c r="E14" s="27"/>
      <c r="F14" s="11"/>
      <c r="G14" s="14"/>
      <c r="H14" s="11"/>
      <c r="I14" s="11"/>
    </row>
    <row r="15" spans="1:9" ht="30.75" thickBot="1" x14ac:dyDescent="0.3">
      <c r="A15" s="30"/>
      <c r="B15" s="31"/>
      <c r="C15" s="31"/>
      <c r="D15" s="31"/>
      <c r="E15" s="7" t="s">
        <v>0</v>
      </c>
      <c r="F15" s="31"/>
      <c r="G15" s="28">
        <f>G13+G14</f>
        <v>0</v>
      </c>
      <c r="H15" s="29">
        <f>H13+H14</f>
        <v>0</v>
      </c>
      <c r="I15" s="29">
        <f>I13+I14</f>
        <v>0</v>
      </c>
    </row>
    <row r="16" spans="1:9" ht="15.75" thickBot="1" x14ac:dyDescent="0.3">
      <c r="A16" s="9"/>
      <c r="B16" s="9"/>
      <c r="C16" s="9"/>
      <c r="D16" s="9"/>
      <c r="E16" s="9"/>
      <c r="F16" s="9"/>
      <c r="G16" s="9"/>
      <c r="H16" s="9"/>
      <c r="I16" s="9"/>
    </row>
    <row r="17" spans="1:9" ht="15.75" thickBot="1" x14ac:dyDescent="0.3">
      <c r="A17" s="45" t="s">
        <v>10</v>
      </c>
      <c r="B17" s="46"/>
      <c r="C17" s="47" t="s">
        <v>224</v>
      </c>
      <c r="D17" s="47"/>
      <c r="E17" s="9"/>
      <c r="F17" s="9"/>
      <c r="G17" s="9"/>
      <c r="H17" s="9"/>
      <c r="I17" s="9"/>
    </row>
    <row r="18" spans="1:9" x14ac:dyDescent="0.25">
      <c r="A18" s="9"/>
      <c r="B18" s="9"/>
      <c r="C18" s="52" t="s">
        <v>15</v>
      </c>
      <c r="D18" s="52"/>
      <c r="E18" s="9"/>
      <c r="F18" s="9"/>
      <c r="G18" s="9"/>
      <c r="H18" s="9"/>
      <c r="I18" s="9"/>
    </row>
    <row r="19" spans="1:9" ht="15.75" thickBot="1" x14ac:dyDescent="0.3">
      <c r="A19" s="9"/>
      <c r="B19" s="9"/>
      <c r="C19" s="9"/>
      <c r="D19" s="9"/>
      <c r="E19" s="9"/>
      <c r="F19" s="9"/>
      <c r="G19" s="9"/>
      <c r="H19" s="9"/>
      <c r="I19" s="9"/>
    </row>
    <row r="20" spans="1:9" ht="15.75" thickBot="1" x14ac:dyDescent="0.3">
      <c r="A20" s="39" t="s">
        <v>16</v>
      </c>
      <c r="B20" s="40"/>
      <c r="C20" s="40"/>
      <c r="D20" s="40"/>
      <c r="E20" s="40"/>
      <c r="F20" s="40"/>
      <c r="G20" s="40"/>
      <c r="H20" s="40"/>
      <c r="I20" s="41"/>
    </row>
    <row r="21" spans="1:9" ht="15.75" thickBot="1" x14ac:dyDescent="0.3">
      <c r="A21" s="42" t="s">
        <v>86</v>
      </c>
      <c r="B21" s="43"/>
      <c r="C21" s="43"/>
      <c r="D21" s="43"/>
      <c r="E21" s="43"/>
      <c r="F21" s="43"/>
      <c r="G21" s="43"/>
      <c r="H21" s="43"/>
      <c r="I21" s="44"/>
    </row>
    <row r="22" spans="1:9" ht="15.75" thickBot="1" x14ac:dyDescent="0.3">
      <c r="A22" s="2" t="s">
        <v>1</v>
      </c>
      <c r="B22" s="2" t="s">
        <v>2</v>
      </c>
      <c r="C22" s="2" t="s">
        <v>3</v>
      </c>
      <c r="D22" s="2" t="s">
        <v>4</v>
      </c>
      <c r="E22" s="2" t="s">
        <v>5</v>
      </c>
      <c r="F22" s="2" t="s">
        <v>6</v>
      </c>
      <c r="G22" s="2" t="s">
        <v>7</v>
      </c>
      <c r="H22" s="2" t="s">
        <v>8</v>
      </c>
      <c r="I22" s="2" t="s">
        <v>9</v>
      </c>
    </row>
    <row r="23" spans="1:9" ht="30" x14ac:dyDescent="0.25">
      <c r="A23" s="63">
        <v>1</v>
      </c>
      <c r="B23" s="64" t="s">
        <v>88</v>
      </c>
      <c r="C23" s="65" t="s">
        <v>89</v>
      </c>
      <c r="D23" s="64" t="s">
        <v>90</v>
      </c>
      <c r="E23" s="64" t="s">
        <v>78</v>
      </c>
      <c r="F23" s="64">
        <v>2</v>
      </c>
      <c r="G23" s="64">
        <v>43.98</v>
      </c>
      <c r="H23" s="64">
        <f>G23*0.12</f>
        <v>5.2775999999999996</v>
      </c>
      <c r="I23" s="64">
        <f>G23+H23</f>
        <v>49.257599999999996</v>
      </c>
    </row>
    <row r="24" spans="1:9" ht="30" x14ac:dyDescent="0.25">
      <c r="A24" s="63">
        <v>2</v>
      </c>
      <c r="B24" s="64" t="s">
        <v>91</v>
      </c>
      <c r="C24" s="65" t="s">
        <v>92</v>
      </c>
      <c r="D24" s="64" t="s">
        <v>93</v>
      </c>
      <c r="E24" s="64" t="s">
        <v>94</v>
      </c>
      <c r="F24" s="64">
        <v>6</v>
      </c>
      <c r="G24" s="64">
        <v>6</v>
      </c>
      <c r="H24" s="64">
        <f t="shared" ref="H24:H73" si="0">G24*0.12</f>
        <v>0.72</v>
      </c>
      <c r="I24" s="64">
        <f t="shared" ref="I24:I73" si="1">G24+H24</f>
        <v>6.72</v>
      </c>
    </row>
    <row r="25" spans="1:9" x14ac:dyDescent="0.25">
      <c r="A25" s="63">
        <v>3</v>
      </c>
      <c r="B25" s="64" t="s">
        <v>95</v>
      </c>
      <c r="C25" s="65" t="s">
        <v>96</v>
      </c>
      <c r="D25" s="64" t="s">
        <v>97</v>
      </c>
      <c r="E25" s="64" t="s">
        <v>98</v>
      </c>
      <c r="F25" s="64">
        <v>950</v>
      </c>
      <c r="G25" s="64">
        <v>380</v>
      </c>
      <c r="H25" s="64">
        <f t="shared" si="0"/>
        <v>45.6</v>
      </c>
      <c r="I25" s="64">
        <f t="shared" si="1"/>
        <v>425.6</v>
      </c>
    </row>
    <row r="26" spans="1:9" ht="41.25" customHeight="1" x14ac:dyDescent="0.25">
      <c r="A26" s="63">
        <v>4</v>
      </c>
      <c r="B26" s="64" t="s">
        <v>95</v>
      </c>
      <c r="C26" s="65" t="s">
        <v>96</v>
      </c>
      <c r="D26" s="64" t="s">
        <v>99</v>
      </c>
      <c r="E26" s="64" t="s">
        <v>100</v>
      </c>
      <c r="F26" s="64">
        <v>285</v>
      </c>
      <c r="G26" s="64">
        <v>85.5</v>
      </c>
      <c r="H26" s="64">
        <f t="shared" si="0"/>
        <v>10.26</v>
      </c>
      <c r="I26" s="64">
        <f t="shared" si="1"/>
        <v>95.76</v>
      </c>
    </row>
    <row r="27" spans="1:9" ht="45" x14ac:dyDescent="0.25">
      <c r="A27" s="63">
        <v>5</v>
      </c>
      <c r="B27" s="64" t="s">
        <v>95</v>
      </c>
      <c r="C27" s="65" t="s">
        <v>96</v>
      </c>
      <c r="D27" s="64" t="s">
        <v>101</v>
      </c>
      <c r="E27" s="64" t="s">
        <v>102</v>
      </c>
      <c r="F27" s="64">
        <v>95</v>
      </c>
      <c r="G27" s="64">
        <v>11.15</v>
      </c>
      <c r="H27" s="64">
        <f t="shared" si="0"/>
        <v>1.3380000000000001</v>
      </c>
      <c r="I27" s="64">
        <f t="shared" si="1"/>
        <v>12.488</v>
      </c>
    </row>
    <row r="28" spans="1:9" ht="45" x14ac:dyDescent="0.25">
      <c r="A28" s="63">
        <v>6</v>
      </c>
      <c r="B28" s="64" t="s">
        <v>95</v>
      </c>
      <c r="C28" s="65" t="s">
        <v>96</v>
      </c>
      <c r="D28" s="64" t="s">
        <v>103</v>
      </c>
      <c r="E28" s="64" t="s">
        <v>104</v>
      </c>
      <c r="F28" s="64">
        <v>95</v>
      </c>
      <c r="G28" s="64">
        <v>57.854999999999997</v>
      </c>
      <c r="H28" s="64">
        <f t="shared" si="0"/>
        <v>6.9425999999999997</v>
      </c>
      <c r="I28" s="64">
        <f t="shared" si="1"/>
        <v>64.797600000000003</v>
      </c>
    </row>
    <row r="29" spans="1:9" ht="30" x14ac:dyDescent="0.25">
      <c r="A29" s="63">
        <v>7</v>
      </c>
      <c r="B29" s="64" t="s">
        <v>95</v>
      </c>
      <c r="C29" s="65" t="s">
        <v>96</v>
      </c>
      <c r="D29" s="64" t="s">
        <v>105</v>
      </c>
      <c r="E29" s="64" t="s">
        <v>106</v>
      </c>
      <c r="F29" s="64">
        <v>95</v>
      </c>
      <c r="G29" s="64">
        <v>156.75</v>
      </c>
      <c r="H29" s="64">
        <f t="shared" si="0"/>
        <v>18.809999999999999</v>
      </c>
      <c r="I29" s="64">
        <f t="shared" si="1"/>
        <v>175.56</v>
      </c>
    </row>
    <row r="30" spans="1:9" ht="30" x14ac:dyDescent="0.25">
      <c r="A30" s="63">
        <v>8</v>
      </c>
      <c r="B30" s="64" t="s">
        <v>95</v>
      </c>
      <c r="C30" s="65" t="s">
        <v>96</v>
      </c>
      <c r="D30" s="64" t="s">
        <v>107</v>
      </c>
      <c r="E30" s="64" t="s">
        <v>108</v>
      </c>
      <c r="F30" s="64">
        <v>285</v>
      </c>
      <c r="G30" s="64">
        <v>142.5</v>
      </c>
      <c r="H30" s="64">
        <f t="shared" si="0"/>
        <v>17.099999999999998</v>
      </c>
      <c r="I30" s="64">
        <f t="shared" si="1"/>
        <v>159.6</v>
      </c>
    </row>
    <row r="31" spans="1:9" ht="45" x14ac:dyDescent="0.25">
      <c r="A31" s="63">
        <v>9</v>
      </c>
      <c r="B31" s="64" t="s">
        <v>95</v>
      </c>
      <c r="C31" s="65" t="s">
        <v>96</v>
      </c>
      <c r="D31" s="64" t="s">
        <v>109</v>
      </c>
      <c r="E31" s="64" t="s">
        <v>110</v>
      </c>
      <c r="F31" s="64">
        <v>95</v>
      </c>
      <c r="G31" s="64">
        <v>13.186</v>
      </c>
      <c r="H31" s="64">
        <f t="shared" si="0"/>
        <v>1.5823199999999999</v>
      </c>
      <c r="I31" s="64">
        <f t="shared" si="1"/>
        <v>14.768319999999999</v>
      </c>
    </row>
    <row r="32" spans="1:9" ht="45" x14ac:dyDescent="0.25">
      <c r="A32" s="63">
        <v>10</v>
      </c>
      <c r="B32" s="64" t="s">
        <v>95</v>
      </c>
      <c r="C32" s="65" t="s">
        <v>96</v>
      </c>
      <c r="D32" s="64" t="s">
        <v>111</v>
      </c>
      <c r="E32" s="64" t="s">
        <v>112</v>
      </c>
      <c r="F32" s="64">
        <v>190</v>
      </c>
      <c r="G32" s="64">
        <v>34.200000000000003</v>
      </c>
      <c r="H32" s="64">
        <f t="shared" si="0"/>
        <v>4.1040000000000001</v>
      </c>
      <c r="I32" s="64">
        <f t="shared" si="1"/>
        <v>38.304000000000002</v>
      </c>
    </row>
    <row r="33" spans="1:12" x14ac:dyDescent="0.25">
      <c r="A33" s="63">
        <v>11</v>
      </c>
      <c r="B33" s="64" t="s">
        <v>95</v>
      </c>
      <c r="C33" s="65" t="s">
        <v>96</v>
      </c>
      <c r="D33" s="64" t="s">
        <v>113</v>
      </c>
      <c r="E33" s="64" t="s">
        <v>114</v>
      </c>
      <c r="F33" s="64">
        <v>95</v>
      </c>
      <c r="G33" s="64">
        <v>23.655000000000001</v>
      </c>
      <c r="H33" s="64">
        <f t="shared" si="0"/>
        <v>2.8386</v>
      </c>
      <c r="I33" s="64">
        <f t="shared" si="1"/>
        <v>26.493600000000001</v>
      </c>
    </row>
    <row r="34" spans="1:12" ht="45" x14ac:dyDescent="0.25">
      <c r="A34" s="63">
        <v>12</v>
      </c>
      <c r="B34" s="64" t="s">
        <v>95</v>
      </c>
      <c r="C34" s="65" t="s">
        <v>96</v>
      </c>
      <c r="D34" s="64" t="s">
        <v>115</v>
      </c>
      <c r="E34" s="64" t="s">
        <v>116</v>
      </c>
      <c r="F34" s="64">
        <v>950</v>
      </c>
      <c r="G34" s="64">
        <v>376.2</v>
      </c>
      <c r="H34" s="64">
        <f t="shared" si="0"/>
        <v>45.143999999999998</v>
      </c>
      <c r="I34" s="64">
        <f t="shared" si="1"/>
        <v>421.34399999999999</v>
      </c>
    </row>
    <row r="35" spans="1:12" x14ac:dyDescent="0.25">
      <c r="A35" s="63">
        <v>13</v>
      </c>
      <c r="B35" s="64" t="s">
        <v>95</v>
      </c>
      <c r="C35" s="65" t="s">
        <v>96</v>
      </c>
      <c r="D35" s="64" t="s">
        <v>117</v>
      </c>
      <c r="E35" s="64" t="s">
        <v>118</v>
      </c>
      <c r="F35" s="64">
        <v>190</v>
      </c>
      <c r="G35" s="64">
        <v>108.224</v>
      </c>
      <c r="H35" s="64">
        <f t="shared" si="0"/>
        <v>12.986879999999999</v>
      </c>
      <c r="I35" s="64">
        <f t="shared" si="1"/>
        <v>121.21088</v>
      </c>
    </row>
    <row r="36" spans="1:12" ht="79.5" customHeight="1" x14ac:dyDescent="0.25">
      <c r="A36" s="63">
        <v>14</v>
      </c>
      <c r="B36" s="64" t="s">
        <v>95</v>
      </c>
      <c r="C36" s="65" t="s">
        <v>96</v>
      </c>
      <c r="D36" s="64" t="s">
        <v>119</v>
      </c>
      <c r="E36" s="64" t="s">
        <v>120</v>
      </c>
      <c r="F36" s="64">
        <v>190</v>
      </c>
      <c r="G36" s="64">
        <v>34.200000000000003</v>
      </c>
      <c r="H36" s="64">
        <f t="shared" si="0"/>
        <v>4.1040000000000001</v>
      </c>
      <c r="I36" s="64">
        <f t="shared" si="1"/>
        <v>38.304000000000002</v>
      </c>
    </row>
    <row r="37" spans="1:12" ht="45" x14ac:dyDescent="0.25">
      <c r="A37" s="63">
        <v>15</v>
      </c>
      <c r="B37" s="64" t="s">
        <v>95</v>
      </c>
      <c r="C37" s="65" t="s">
        <v>96</v>
      </c>
      <c r="D37" s="64" t="s">
        <v>121</v>
      </c>
      <c r="E37" s="64" t="s">
        <v>122</v>
      </c>
      <c r="F37" s="64">
        <v>475</v>
      </c>
      <c r="G37" s="64">
        <v>190</v>
      </c>
      <c r="H37" s="64">
        <f t="shared" si="0"/>
        <v>22.8</v>
      </c>
      <c r="I37" s="64">
        <f t="shared" si="1"/>
        <v>212.8</v>
      </c>
    </row>
    <row r="38" spans="1:12" ht="45" x14ac:dyDescent="0.25">
      <c r="A38" s="63">
        <v>16</v>
      </c>
      <c r="B38" s="64" t="s">
        <v>95</v>
      </c>
      <c r="C38" s="65" t="s">
        <v>96</v>
      </c>
      <c r="D38" s="64" t="s">
        <v>123</v>
      </c>
      <c r="E38" s="64" t="s">
        <v>124</v>
      </c>
      <c r="F38" s="64">
        <v>285</v>
      </c>
      <c r="G38" s="64">
        <v>237.4905</v>
      </c>
      <c r="H38" s="64">
        <f t="shared" si="0"/>
        <v>28.498859999999997</v>
      </c>
      <c r="I38" s="64">
        <f t="shared" si="1"/>
        <v>265.98935999999998</v>
      </c>
    </row>
    <row r="39" spans="1:12" ht="45" x14ac:dyDescent="0.25">
      <c r="A39" s="63">
        <v>17</v>
      </c>
      <c r="B39" s="64" t="s">
        <v>95</v>
      </c>
      <c r="C39" s="65" t="s">
        <v>96</v>
      </c>
      <c r="D39" s="64" t="s">
        <v>125</v>
      </c>
      <c r="E39" s="64" t="s">
        <v>126</v>
      </c>
      <c r="F39" s="64">
        <v>190</v>
      </c>
      <c r="G39" s="64">
        <v>34.200000000000003</v>
      </c>
      <c r="H39" s="64">
        <f t="shared" si="0"/>
        <v>4.1040000000000001</v>
      </c>
      <c r="I39" s="64">
        <f t="shared" si="1"/>
        <v>38.304000000000002</v>
      </c>
    </row>
    <row r="40" spans="1:12" ht="45" x14ac:dyDescent="0.25">
      <c r="A40" s="63">
        <v>18</v>
      </c>
      <c r="B40" s="64" t="s">
        <v>95</v>
      </c>
      <c r="C40" s="65" t="s">
        <v>96</v>
      </c>
      <c r="D40" s="64" t="s">
        <v>127</v>
      </c>
      <c r="E40" s="64" t="s">
        <v>128</v>
      </c>
      <c r="F40" s="64">
        <v>95</v>
      </c>
      <c r="G40" s="64">
        <v>42.274999999999999</v>
      </c>
      <c r="H40" s="64">
        <f t="shared" si="0"/>
        <v>5.0729999999999995</v>
      </c>
      <c r="I40" s="64">
        <f t="shared" si="1"/>
        <v>47.347999999999999</v>
      </c>
    </row>
    <row r="41" spans="1:12" x14ac:dyDescent="0.25">
      <c r="A41" s="63">
        <v>19</v>
      </c>
      <c r="B41" s="64" t="s">
        <v>95</v>
      </c>
      <c r="C41" s="65" t="s">
        <v>96</v>
      </c>
      <c r="D41" s="64" t="s">
        <v>129</v>
      </c>
      <c r="E41" s="64" t="s">
        <v>130</v>
      </c>
      <c r="F41" s="64">
        <v>950</v>
      </c>
      <c r="G41" s="64">
        <v>375.25</v>
      </c>
      <c r="H41" s="64">
        <f t="shared" si="0"/>
        <v>45.03</v>
      </c>
      <c r="I41" s="64">
        <f t="shared" si="1"/>
        <v>420.28</v>
      </c>
    </row>
    <row r="42" spans="1:12" ht="45" x14ac:dyDescent="0.25">
      <c r="A42" s="63">
        <v>20</v>
      </c>
      <c r="B42" s="64" t="s">
        <v>131</v>
      </c>
      <c r="C42" s="65" t="s">
        <v>132</v>
      </c>
      <c r="D42" s="64" t="s">
        <v>133</v>
      </c>
      <c r="E42" s="64" t="s">
        <v>134</v>
      </c>
      <c r="F42" s="64">
        <v>285</v>
      </c>
      <c r="G42" s="64">
        <v>115.2825</v>
      </c>
      <c r="H42" s="64">
        <f t="shared" si="0"/>
        <v>13.8339</v>
      </c>
      <c r="I42" s="64">
        <f t="shared" si="1"/>
        <v>129.1164</v>
      </c>
    </row>
    <row r="43" spans="1:12" ht="45" x14ac:dyDescent="0.25">
      <c r="A43" s="63">
        <v>21</v>
      </c>
      <c r="B43" s="64" t="s">
        <v>131</v>
      </c>
      <c r="C43" s="65" t="s">
        <v>132</v>
      </c>
      <c r="D43" s="64" t="s">
        <v>135</v>
      </c>
      <c r="E43" s="64" t="s">
        <v>136</v>
      </c>
      <c r="F43" s="64">
        <v>475</v>
      </c>
      <c r="G43" s="64">
        <v>187.38749999999999</v>
      </c>
      <c r="H43" s="64">
        <f t="shared" si="0"/>
        <v>22.486499999999999</v>
      </c>
      <c r="I43" s="64">
        <f t="shared" si="1"/>
        <v>209.874</v>
      </c>
    </row>
    <row r="44" spans="1:12" ht="45" x14ac:dyDescent="0.25">
      <c r="A44" s="63">
        <v>22</v>
      </c>
      <c r="B44" s="64" t="s">
        <v>137</v>
      </c>
      <c r="C44" s="65" t="s">
        <v>138</v>
      </c>
      <c r="D44" s="64" t="s">
        <v>139</v>
      </c>
      <c r="E44" s="64" t="s">
        <v>140</v>
      </c>
      <c r="F44" s="64">
        <v>475</v>
      </c>
      <c r="G44" s="64">
        <v>489.25</v>
      </c>
      <c r="H44" s="64">
        <f t="shared" si="0"/>
        <v>58.71</v>
      </c>
      <c r="I44" s="64">
        <f t="shared" si="1"/>
        <v>547.96</v>
      </c>
    </row>
    <row r="45" spans="1:12" ht="45" x14ac:dyDescent="0.25">
      <c r="A45" s="63">
        <v>23</v>
      </c>
      <c r="B45" s="64" t="s">
        <v>137</v>
      </c>
      <c r="C45" s="65" t="s">
        <v>138</v>
      </c>
      <c r="D45" s="64" t="s">
        <v>141</v>
      </c>
      <c r="E45" s="64" t="s">
        <v>142</v>
      </c>
      <c r="F45" s="64">
        <v>95</v>
      </c>
      <c r="G45" s="64">
        <v>207.1</v>
      </c>
      <c r="H45" s="64">
        <f t="shared" si="0"/>
        <v>24.851999999999997</v>
      </c>
      <c r="I45" s="64">
        <f t="shared" si="1"/>
        <v>231.952</v>
      </c>
      <c r="L45" s="1"/>
    </row>
    <row r="46" spans="1:12" ht="45" x14ac:dyDescent="0.25">
      <c r="A46" s="63">
        <v>24</v>
      </c>
      <c r="B46" s="64" t="s">
        <v>137</v>
      </c>
      <c r="C46" s="65" t="s">
        <v>138</v>
      </c>
      <c r="D46" s="64" t="s">
        <v>143</v>
      </c>
      <c r="E46" s="64" t="s">
        <v>144</v>
      </c>
      <c r="F46" s="64">
        <v>95</v>
      </c>
      <c r="G46" s="64">
        <v>166.25</v>
      </c>
      <c r="H46" s="64">
        <f t="shared" si="0"/>
        <v>19.95</v>
      </c>
      <c r="I46" s="64">
        <f t="shared" si="1"/>
        <v>186.2</v>
      </c>
      <c r="L46" s="1"/>
    </row>
    <row r="47" spans="1:12" ht="45" x14ac:dyDescent="0.25">
      <c r="A47" s="63">
        <v>25</v>
      </c>
      <c r="B47" s="64" t="s">
        <v>137</v>
      </c>
      <c r="C47" s="65" t="s">
        <v>138</v>
      </c>
      <c r="D47" s="64" t="s">
        <v>145</v>
      </c>
      <c r="E47" s="64" t="s">
        <v>146</v>
      </c>
      <c r="F47" s="64">
        <v>95</v>
      </c>
      <c r="G47" s="64">
        <v>101.175</v>
      </c>
      <c r="H47" s="64">
        <f t="shared" si="0"/>
        <v>12.141</v>
      </c>
      <c r="I47" s="64">
        <f t="shared" si="1"/>
        <v>113.316</v>
      </c>
      <c r="L47" s="1"/>
    </row>
    <row r="48" spans="1:12" ht="45" x14ac:dyDescent="0.25">
      <c r="A48" s="63">
        <v>26</v>
      </c>
      <c r="B48" s="64" t="s">
        <v>147</v>
      </c>
      <c r="C48" s="65" t="s">
        <v>148</v>
      </c>
      <c r="D48" s="64" t="s">
        <v>149</v>
      </c>
      <c r="E48" s="64" t="s">
        <v>150</v>
      </c>
      <c r="F48" s="64">
        <v>570</v>
      </c>
      <c r="G48" s="64">
        <v>661.2</v>
      </c>
      <c r="H48" s="64">
        <f t="shared" si="0"/>
        <v>79.344000000000008</v>
      </c>
      <c r="I48" s="64">
        <f t="shared" si="1"/>
        <v>740.5440000000001</v>
      </c>
      <c r="L48" s="1"/>
    </row>
    <row r="49" spans="1:12" ht="60" x14ac:dyDescent="0.25">
      <c r="A49" s="63">
        <v>27</v>
      </c>
      <c r="B49" s="64" t="s">
        <v>151</v>
      </c>
      <c r="C49" s="65" t="s">
        <v>152</v>
      </c>
      <c r="D49" s="64" t="s">
        <v>153</v>
      </c>
      <c r="E49" s="64" t="s">
        <v>29</v>
      </c>
      <c r="F49" s="64">
        <v>95</v>
      </c>
      <c r="G49" s="64">
        <v>1152.3499999999999</v>
      </c>
      <c r="H49" s="64">
        <f t="shared" si="0"/>
        <v>138.28199999999998</v>
      </c>
      <c r="I49" s="64">
        <f t="shared" si="1"/>
        <v>1290.6319999999998</v>
      </c>
      <c r="L49" s="1"/>
    </row>
    <row r="50" spans="1:12" ht="60" x14ac:dyDescent="0.25">
      <c r="A50" s="63">
        <v>28</v>
      </c>
      <c r="B50" s="64" t="s">
        <v>154</v>
      </c>
      <c r="C50" s="65" t="s">
        <v>155</v>
      </c>
      <c r="D50" s="64" t="s">
        <v>156</v>
      </c>
      <c r="E50" s="64" t="s">
        <v>157</v>
      </c>
      <c r="F50" s="64">
        <v>1520</v>
      </c>
      <c r="G50" s="64">
        <v>1520</v>
      </c>
      <c r="H50" s="64">
        <f t="shared" si="0"/>
        <v>182.4</v>
      </c>
      <c r="I50" s="64">
        <f t="shared" si="1"/>
        <v>1702.4</v>
      </c>
      <c r="L50" s="1"/>
    </row>
    <row r="51" spans="1:12" ht="75" x14ac:dyDescent="0.25">
      <c r="A51" s="63">
        <v>29</v>
      </c>
      <c r="B51" s="64" t="s">
        <v>158</v>
      </c>
      <c r="C51" s="65" t="s">
        <v>159</v>
      </c>
      <c r="D51" s="64" t="s">
        <v>160</v>
      </c>
      <c r="E51" s="64" t="s">
        <v>161</v>
      </c>
      <c r="F51" s="64">
        <v>95</v>
      </c>
      <c r="G51" s="64">
        <v>2950.7</v>
      </c>
      <c r="H51" s="64">
        <f t="shared" si="0"/>
        <v>354.08399999999995</v>
      </c>
      <c r="I51" s="64">
        <f t="shared" si="1"/>
        <v>3304.7839999999997</v>
      </c>
      <c r="L51" s="1"/>
    </row>
    <row r="52" spans="1:12" ht="60" x14ac:dyDescent="0.25">
      <c r="A52" s="63">
        <v>30</v>
      </c>
      <c r="B52" s="64" t="s">
        <v>162</v>
      </c>
      <c r="C52" s="65" t="s">
        <v>163</v>
      </c>
      <c r="D52" s="64" t="s">
        <v>164</v>
      </c>
      <c r="E52" s="64" t="s">
        <v>165</v>
      </c>
      <c r="F52" s="64">
        <v>190</v>
      </c>
      <c r="G52" s="64">
        <v>1808.8</v>
      </c>
      <c r="H52" s="64">
        <f t="shared" si="0"/>
        <v>217.05599999999998</v>
      </c>
      <c r="I52" s="64">
        <f t="shared" si="1"/>
        <v>2025.856</v>
      </c>
      <c r="L52" s="1"/>
    </row>
    <row r="53" spans="1:12" ht="45" x14ac:dyDescent="0.25">
      <c r="A53" s="63">
        <v>31</v>
      </c>
      <c r="B53" s="64" t="s">
        <v>166</v>
      </c>
      <c r="C53" s="65" t="s">
        <v>167</v>
      </c>
      <c r="D53" s="64" t="s">
        <v>168</v>
      </c>
      <c r="E53" s="64" t="s">
        <v>31</v>
      </c>
      <c r="F53" s="64">
        <v>45</v>
      </c>
      <c r="G53" s="64">
        <v>209.7</v>
      </c>
      <c r="H53" s="64">
        <f t="shared" si="0"/>
        <v>25.163999999999998</v>
      </c>
      <c r="I53" s="64">
        <f t="shared" si="1"/>
        <v>234.86399999999998</v>
      </c>
      <c r="L53" s="1"/>
    </row>
    <row r="54" spans="1:12" ht="30" x14ac:dyDescent="0.25">
      <c r="A54" s="63">
        <v>32</v>
      </c>
      <c r="B54" s="64" t="s">
        <v>169</v>
      </c>
      <c r="C54" s="65" t="s">
        <v>170</v>
      </c>
      <c r="D54" s="64" t="s">
        <v>171</v>
      </c>
      <c r="E54" s="64" t="s">
        <v>172</v>
      </c>
      <c r="F54" s="64">
        <v>95</v>
      </c>
      <c r="G54" s="64">
        <v>772.35</v>
      </c>
      <c r="H54" s="64">
        <f t="shared" si="0"/>
        <v>92.682000000000002</v>
      </c>
      <c r="I54" s="64">
        <f t="shared" si="1"/>
        <v>865.03200000000004</v>
      </c>
      <c r="L54" s="1"/>
    </row>
    <row r="55" spans="1:12" ht="60" x14ac:dyDescent="0.25">
      <c r="A55" s="63">
        <v>33</v>
      </c>
      <c r="B55" s="64" t="s">
        <v>173</v>
      </c>
      <c r="C55" s="65" t="s">
        <v>174</v>
      </c>
      <c r="D55" s="64" t="s">
        <v>175</v>
      </c>
      <c r="E55" s="64" t="s">
        <v>30</v>
      </c>
      <c r="F55" s="64">
        <v>16</v>
      </c>
      <c r="G55" s="64">
        <v>152.32</v>
      </c>
      <c r="H55" s="64">
        <f t="shared" si="0"/>
        <v>18.278399999999998</v>
      </c>
      <c r="I55" s="64">
        <f t="shared" si="1"/>
        <v>170.5984</v>
      </c>
      <c r="L55" s="1"/>
    </row>
    <row r="56" spans="1:12" ht="60" x14ac:dyDescent="0.25">
      <c r="A56" s="63">
        <v>34</v>
      </c>
      <c r="B56" s="64" t="s">
        <v>176</v>
      </c>
      <c r="C56" s="65" t="s">
        <v>177</v>
      </c>
      <c r="D56" s="64" t="s">
        <v>178</v>
      </c>
      <c r="E56" s="64" t="s">
        <v>179</v>
      </c>
      <c r="F56" s="64">
        <v>60</v>
      </c>
      <c r="G56" s="64">
        <v>60</v>
      </c>
      <c r="H56" s="64">
        <f t="shared" si="0"/>
        <v>7.1999999999999993</v>
      </c>
      <c r="I56" s="64">
        <f t="shared" si="1"/>
        <v>67.2</v>
      </c>
      <c r="L56" s="1"/>
    </row>
    <row r="57" spans="1:12" ht="30" x14ac:dyDescent="0.25">
      <c r="A57" s="63">
        <v>35</v>
      </c>
      <c r="B57" s="64" t="s">
        <v>88</v>
      </c>
      <c r="C57" s="65" t="s">
        <v>89</v>
      </c>
      <c r="D57" s="64" t="s">
        <v>180</v>
      </c>
      <c r="E57" s="64" t="s">
        <v>181</v>
      </c>
      <c r="F57" s="64">
        <v>4</v>
      </c>
      <c r="G57" s="64">
        <v>136.63999999999999</v>
      </c>
      <c r="H57" s="64">
        <f t="shared" si="0"/>
        <v>16.396799999999999</v>
      </c>
      <c r="I57" s="64">
        <f t="shared" si="1"/>
        <v>153.03679999999997</v>
      </c>
      <c r="L57" s="1"/>
    </row>
    <row r="58" spans="1:12" ht="30" x14ac:dyDescent="0.25">
      <c r="A58" s="63">
        <v>36</v>
      </c>
      <c r="B58" s="64" t="s">
        <v>182</v>
      </c>
      <c r="C58" s="65" t="s">
        <v>183</v>
      </c>
      <c r="D58" s="64" t="s">
        <v>184</v>
      </c>
      <c r="E58" s="64" t="s">
        <v>185</v>
      </c>
      <c r="F58" s="64">
        <v>4</v>
      </c>
      <c r="G58" s="64">
        <v>181.96</v>
      </c>
      <c r="H58" s="64">
        <f t="shared" si="0"/>
        <v>21.8352</v>
      </c>
      <c r="I58" s="64">
        <f t="shared" si="1"/>
        <v>203.79520000000002</v>
      </c>
      <c r="L58" s="1"/>
    </row>
    <row r="59" spans="1:12" ht="30" x14ac:dyDescent="0.25">
      <c r="A59" s="63">
        <v>37</v>
      </c>
      <c r="B59" s="64" t="s">
        <v>95</v>
      </c>
      <c r="C59" s="65" t="s">
        <v>96</v>
      </c>
      <c r="D59" s="64" t="s">
        <v>186</v>
      </c>
      <c r="E59" s="64" t="s">
        <v>187</v>
      </c>
      <c r="F59" s="64">
        <v>40</v>
      </c>
      <c r="G59" s="64">
        <v>17.2</v>
      </c>
      <c r="H59" s="64">
        <f t="shared" si="0"/>
        <v>2.0640000000000001</v>
      </c>
      <c r="I59" s="64">
        <f t="shared" si="1"/>
        <v>19.263999999999999</v>
      </c>
      <c r="L59" s="1"/>
    </row>
    <row r="60" spans="1:12" x14ac:dyDescent="0.25">
      <c r="A60" s="63">
        <v>38</v>
      </c>
      <c r="B60" s="64" t="s">
        <v>95</v>
      </c>
      <c r="C60" s="65" t="s">
        <v>96</v>
      </c>
      <c r="D60" s="64" t="s">
        <v>188</v>
      </c>
      <c r="E60" s="64" t="s">
        <v>189</v>
      </c>
      <c r="F60" s="64">
        <v>4</v>
      </c>
      <c r="G60" s="64">
        <v>0.46800000000000003</v>
      </c>
      <c r="H60" s="64">
        <f t="shared" si="0"/>
        <v>5.6160000000000002E-2</v>
      </c>
      <c r="I60" s="64">
        <f t="shared" si="1"/>
        <v>0.52416000000000007</v>
      </c>
      <c r="L60" s="1"/>
    </row>
    <row r="61" spans="1:12" x14ac:dyDescent="0.25">
      <c r="A61" s="63">
        <v>39</v>
      </c>
      <c r="B61" s="64" t="s">
        <v>95</v>
      </c>
      <c r="C61" s="65" t="s">
        <v>96</v>
      </c>
      <c r="D61" s="64" t="s">
        <v>190</v>
      </c>
      <c r="E61" s="64" t="s">
        <v>191</v>
      </c>
      <c r="F61" s="64">
        <v>12</v>
      </c>
      <c r="G61" s="64">
        <v>19.8</v>
      </c>
      <c r="H61" s="64">
        <f t="shared" si="0"/>
        <v>2.3759999999999999</v>
      </c>
      <c r="I61" s="64">
        <f t="shared" si="1"/>
        <v>22.176000000000002</v>
      </c>
      <c r="L61" s="1"/>
    </row>
    <row r="62" spans="1:12" x14ac:dyDescent="0.25">
      <c r="A62" s="63">
        <v>40</v>
      </c>
      <c r="B62" s="64" t="s">
        <v>95</v>
      </c>
      <c r="C62" s="65" t="s">
        <v>96</v>
      </c>
      <c r="D62" s="64" t="s">
        <v>192</v>
      </c>
      <c r="E62" s="64" t="s">
        <v>98</v>
      </c>
      <c r="F62" s="64">
        <v>8</v>
      </c>
      <c r="G62" s="64">
        <v>3.2</v>
      </c>
      <c r="H62" s="64">
        <f t="shared" si="0"/>
        <v>0.38400000000000001</v>
      </c>
      <c r="I62" s="64">
        <f t="shared" si="1"/>
        <v>3.5840000000000001</v>
      </c>
      <c r="L62" s="1"/>
    </row>
    <row r="63" spans="1:12" ht="47.25" customHeight="1" x14ac:dyDescent="0.25">
      <c r="A63" s="63">
        <v>41</v>
      </c>
      <c r="B63" s="64" t="s">
        <v>95</v>
      </c>
      <c r="C63" s="65" t="s">
        <v>96</v>
      </c>
      <c r="D63" s="64" t="s">
        <v>193</v>
      </c>
      <c r="E63" s="64" t="s">
        <v>194</v>
      </c>
      <c r="F63" s="64">
        <v>8</v>
      </c>
      <c r="G63" s="64">
        <v>4</v>
      </c>
      <c r="H63" s="64">
        <f t="shared" si="0"/>
        <v>0.48</v>
      </c>
      <c r="I63" s="64">
        <f t="shared" si="1"/>
        <v>4.4800000000000004</v>
      </c>
    </row>
    <row r="64" spans="1:12" ht="47.25" customHeight="1" x14ac:dyDescent="0.25">
      <c r="A64" s="63">
        <v>42</v>
      </c>
      <c r="B64" s="64" t="s">
        <v>95</v>
      </c>
      <c r="C64" s="65" t="s">
        <v>96</v>
      </c>
      <c r="D64" s="64" t="s">
        <v>195</v>
      </c>
      <c r="E64" s="64" t="s">
        <v>196</v>
      </c>
      <c r="F64" s="64">
        <v>8</v>
      </c>
      <c r="G64" s="64">
        <v>9.1999999999999993</v>
      </c>
      <c r="H64" s="64">
        <f t="shared" si="0"/>
        <v>1.1039999999999999</v>
      </c>
      <c r="I64" s="64">
        <f t="shared" si="1"/>
        <v>10.303999999999998</v>
      </c>
    </row>
    <row r="65" spans="1:9" ht="47.25" customHeight="1" x14ac:dyDescent="0.25">
      <c r="A65" s="63">
        <v>43</v>
      </c>
      <c r="B65" s="64" t="s">
        <v>95</v>
      </c>
      <c r="C65" s="65" t="s">
        <v>96</v>
      </c>
      <c r="D65" s="64" t="s">
        <v>197</v>
      </c>
      <c r="E65" s="64" t="s">
        <v>104</v>
      </c>
      <c r="F65" s="64">
        <v>4</v>
      </c>
      <c r="G65" s="64">
        <v>2.4359999999999999</v>
      </c>
      <c r="H65" s="64">
        <f t="shared" si="0"/>
        <v>0.29231999999999997</v>
      </c>
      <c r="I65" s="64">
        <f t="shared" si="1"/>
        <v>2.7283200000000001</v>
      </c>
    </row>
    <row r="66" spans="1:9" ht="47.25" customHeight="1" x14ac:dyDescent="0.25">
      <c r="A66" s="63">
        <v>44</v>
      </c>
      <c r="B66" s="64" t="s">
        <v>95</v>
      </c>
      <c r="C66" s="65" t="s">
        <v>96</v>
      </c>
      <c r="D66" s="64" t="s">
        <v>198</v>
      </c>
      <c r="E66" s="64" t="s">
        <v>199</v>
      </c>
      <c r="F66" s="64">
        <v>8</v>
      </c>
      <c r="G66" s="64">
        <v>1.1359999999999999</v>
      </c>
      <c r="H66" s="64">
        <f t="shared" si="0"/>
        <v>0.13631999999999997</v>
      </c>
      <c r="I66" s="64">
        <f t="shared" si="1"/>
        <v>1.2723199999999999</v>
      </c>
    </row>
    <row r="67" spans="1:9" ht="47.25" customHeight="1" x14ac:dyDescent="0.25">
      <c r="A67" s="63">
        <v>45</v>
      </c>
      <c r="B67" s="64" t="s">
        <v>95</v>
      </c>
      <c r="C67" s="65" t="s">
        <v>96</v>
      </c>
      <c r="D67" s="64" t="s">
        <v>200</v>
      </c>
      <c r="E67" s="64" t="s">
        <v>201</v>
      </c>
      <c r="F67" s="64">
        <v>4</v>
      </c>
      <c r="G67" s="64">
        <v>0.996</v>
      </c>
      <c r="H67" s="64">
        <f t="shared" si="0"/>
        <v>0.11952</v>
      </c>
      <c r="I67" s="64">
        <f t="shared" si="1"/>
        <v>1.1155200000000001</v>
      </c>
    </row>
    <row r="68" spans="1:9" ht="47.25" customHeight="1" x14ac:dyDescent="0.25">
      <c r="A68" s="63">
        <v>46</v>
      </c>
      <c r="B68" s="64" t="s">
        <v>95</v>
      </c>
      <c r="C68" s="65" t="s">
        <v>96</v>
      </c>
      <c r="D68" s="64" t="s">
        <v>202</v>
      </c>
      <c r="E68" s="64" t="s">
        <v>124</v>
      </c>
      <c r="F68" s="64">
        <v>4</v>
      </c>
      <c r="G68" s="64">
        <v>3.3332000000000002</v>
      </c>
      <c r="H68" s="64">
        <f t="shared" si="0"/>
        <v>0.39998400000000001</v>
      </c>
      <c r="I68" s="64">
        <f t="shared" si="1"/>
        <v>3.7331840000000001</v>
      </c>
    </row>
    <row r="69" spans="1:9" ht="45" x14ac:dyDescent="0.25">
      <c r="A69" s="63">
        <v>47</v>
      </c>
      <c r="B69" s="64" t="s">
        <v>95</v>
      </c>
      <c r="C69" s="65" t="s">
        <v>96</v>
      </c>
      <c r="D69" s="64" t="s">
        <v>203</v>
      </c>
      <c r="E69" s="64" t="s">
        <v>204</v>
      </c>
      <c r="F69" s="64">
        <v>20</v>
      </c>
      <c r="G69" s="64">
        <v>8</v>
      </c>
      <c r="H69" s="64">
        <f t="shared" si="0"/>
        <v>0.96</v>
      </c>
      <c r="I69" s="64">
        <f t="shared" si="1"/>
        <v>8.9600000000000009</v>
      </c>
    </row>
    <row r="70" spans="1:9" x14ac:dyDescent="0.25">
      <c r="A70" s="63">
        <v>48</v>
      </c>
      <c r="B70" s="64" t="s">
        <v>95</v>
      </c>
      <c r="C70" s="65" t="s">
        <v>96</v>
      </c>
      <c r="D70" s="64" t="s">
        <v>205</v>
      </c>
      <c r="E70" s="64" t="s">
        <v>130</v>
      </c>
      <c r="F70" s="64">
        <v>8</v>
      </c>
      <c r="G70" s="64">
        <v>3.2</v>
      </c>
      <c r="H70" s="64">
        <f t="shared" si="0"/>
        <v>0.38400000000000001</v>
      </c>
      <c r="I70" s="64">
        <f t="shared" si="1"/>
        <v>3.5840000000000001</v>
      </c>
    </row>
    <row r="71" spans="1:9" x14ac:dyDescent="0.25">
      <c r="A71" s="63">
        <v>49</v>
      </c>
      <c r="B71" s="64" t="s">
        <v>95</v>
      </c>
      <c r="C71" s="65" t="s">
        <v>96</v>
      </c>
      <c r="D71" s="64" t="s">
        <v>206</v>
      </c>
      <c r="E71" s="64" t="s">
        <v>207</v>
      </c>
      <c r="F71" s="64">
        <v>8</v>
      </c>
      <c r="G71" s="64">
        <v>3.2</v>
      </c>
      <c r="H71" s="64">
        <f t="shared" si="0"/>
        <v>0.38400000000000001</v>
      </c>
      <c r="I71" s="64">
        <f t="shared" si="1"/>
        <v>3.5840000000000001</v>
      </c>
    </row>
    <row r="72" spans="1:9" x14ac:dyDescent="0.25">
      <c r="A72" s="63">
        <v>50</v>
      </c>
      <c r="B72" s="64" t="s">
        <v>95</v>
      </c>
      <c r="C72" s="65" t="s">
        <v>96</v>
      </c>
      <c r="D72" s="64" t="s">
        <v>208</v>
      </c>
      <c r="E72" s="64" t="s">
        <v>209</v>
      </c>
      <c r="F72" s="64">
        <v>4</v>
      </c>
      <c r="G72" s="64">
        <v>4.8</v>
      </c>
      <c r="H72" s="64">
        <f t="shared" si="0"/>
        <v>0.57599999999999996</v>
      </c>
      <c r="I72" s="64">
        <f t="shared" si="1"/>
        <v>5.3759999999999994</v>
      </c>
    </row>
    <row r="73" spans="1:9" ht="25.5" customHeight="1" thickBot="1" x14ac:dyDescent="0.3">
      <c r="A73" s="63">
        <v>51</v>
      </c>
      <c r="B73" s="64" t="s">
        <v>95</v>
      </c>
      <c r="C73" s="65" t="s">
        <v>96</v>
      </c>
      <c r="D73" s="64" t="s">
        <v>210</v>
      </c>
      <c r="E73" s="64" t="s">
        <v>211</v>
      </c>
      <c r="F73" s="64">
        <v>16</v>
      </c>
      <c r="G73" s="64">
        <v>21.6</v>
      </c>
      <c r="H73" s="64">
        <f t="shared" si="0"/>
        <v>2.5920000000000001</v>
      </c>
      <c r="I73" s="64">
        <f t="shared" si="1"/>
        <v>24.192</v>
      </c>
    </row>
    <row r="74" spans="1:9" ht="30.75" thickBot="1" x14ac:dyDescent="0.3">
      <c r="A74" s="30"/>
      <c r="B74" s="61"/>
      <c r="C74" s="61"/>
      <c r="D74" s="61"/>
      <c r="E74" s="62" t="s">
        <v>0</v>
      </c>
      <c r="F74" s="61"/>
      <c r="G74" s="66">
        <f>SUM(G23:G73)</f>
        <v>13327.6497</v>
      </c>
      <c r="H74" s="12"/>
      <c r="I74" s="13">
        <f>SUM(I23:I73)</f>
        <v>14926.967664</v>
      </c>
    </row>
    <row r="75" spans="1:9" ht="15.75" thickBot="1" x14ac:dyDescent="0.3">
      <c r="A75" s="9"/>
      <c r="B75" s="9"/>
      <c r="C75" s="9"/>
      <c r="D75" s="9"/>
      <c r="E75" s="9"/>
      <c r="F75" s="9"/>
      <c r="G75" s="9"/>
      <c r="H75" s="9"/>
      <c r="I75" s="9"/>
    </row>
    <row r="76" spans="1:9" ht="15.75" thickBot="1" x14ac:dyDescent="0.3">
      <c r="A76" s="45" t="s">
        <v>10</v>
      </c>
      <c r="B76" s="46"/>
      <c r="C76" s="47" t="s">
        <v>17</v>
      </c>
      <c r="D76" s="47"/>
      <c r="E76" s="9"/>
      <c r="F76" s="9"/>
      <c r="G76" s="9"/>
      <c r="H76" s="9"/>
      <c r="I76" s="9"/>
    </row>
    <row r="77" spans="1:9" x14ac:dyDescent="0.25">
      <c r="A77" s="9"/>
      <c r="B77" s="9"/>
      <c r="C77" s="9" t="s">
        <v>18</v>
      </c>
      <c r="D77" s="9"/>
      <c r="E77" s="9"/>
      <c r="F77" s="9"/>
      <c r="G77" s="9"/>
      <c r="H77" s="9"/>
      <c r="I77" s="9"/>
    </row>
    <row r="78" spans="1:9" x14ac:dyDescent="0.25">
      <c r="A78" s="9"/>
      <c r="B78" s="9"/>
      <c r="C78" s="9"/>
      <c r="D78" s="9"/>
      <c r="E78" s="9"/>
      <c r="F78" s="9"/>
      <c r="G78" s="9"/>
      <c r="H78" s="9"/>
      <c r="I78" s="9"/>
    </row>
    <row r="79" spans="1:9" ht="15.75" thickBot="1" x14ac:dyDescent="0.3">
      <c r="A79" s="9"/>
      <c r="B79" s="9"/>
      <c r="C79" s="9"/>
      <c r="D79" s="9"/>
      <c r="E79" s="9"/>
      <c r="F79" s="9"/>
      <c r="G79" s="9"/>
      <c r="H79" s="9"/>
      <c r="I79" s="9"/>
    </row>
    <row r="80" spans="1:9" ht="15.75" thickBot="1" x14ac:dyDescent="0.3">
      <c r="A80" s="39" t="s">
        <v>19</v>
      </c>
      <c r="B80" s="40"/>
      <c r="C80" s="40"/>
      <c r="D80" s="40"/>
      <c r="E80" s="40"/>
      <c r="F80" s="40"/>
      <c r="G80" s="40"/>
      <c r="H80" s="40"/>
      <c r="I80" s="41"/>
    </row>
    <row r="81" spans="1:9" ht="15.75" thickBot="1" x14ac:dyDescent="0.3">
      <c r="A81" s="42" t="s">
        <v>87</v>
      </c>
      <c r="B81" s="43"/>
      <c r="C81" s="43"/>
      <c r="D81" s="43"/>
      <c r="E81" s="43"/>
      <c r="F81" s="43"/>
      <c r="G81" s="43"/>
      <c r="H81" s="43"/>
      <c r="I81" s="44"/>
    </row>
    <row r="82" spans="1:9" ht="15.75" thickBot="1" x14ac:dyDescent="0.3">
      <c r="A82" s="2" t="s">
        <v>1</v>
      </c>
      <c r="B82" s="2" t="s">
        <v>2</v>
      </c>
      <c r="C82" s="2" t="s">
        <v>3</v>
      </c>
      <c r="D82" s="2" t="s">
        <v>4</v>
      </c>
      <c r="E82" s="2" t="s">
        <v>5</v>
      </c>
      <c r="F82" s="2" t="s">
        <v>6</v>
      </c>
      <c r="G82" s="2" t="s">
        <v>7</v>
      </c>
      <c r="H82" s="2" t="s">
        <v>8</v>
      </c>
      <c r="I82" s="2" t="s">
        <v>9</v>
      </c>
    </row>
    <row r="83" spans="1:9" ht="72" thickBot="1" x14ac:dyDescent="0.3">
      <c r="A83" s="60">
        <v>1</v>
      </c>
      <c r="B83" s="67" t="s">
        <v>212</v>
      </c>
      <c r="C83" s="68">
        <v>1792613582001</v>
      </c>
      <c r="D83" s="67" t="s">
        <v>213</v>
      </c>
      <c r="E83" s="67" t="s">
        <v>214</v>
      </c>
      <c r="F83" s="69">
        <v>106</v>
      </c>
      <c r="G83" s="70">
        <v>3292.36</v>
      </c>
      <c r="H83" s="2">
        <f>+G83*0.12</f>
        <v>395.08319999999998</v>
      </c>
      <c r="I83" s="100">
        <f>+H83+G83</f>
        <v>3687.4432000000002</v>
      </c>
    </row>
    <row r="84" spans="1:9" ht="43.5" thickBot="1" x14ac:dyDescent="0.3">
      <c r="A84" s="98">
        <v>2</v>
      </c>
      <c r="B84" s="71" t="s">
        <v>215</v>
      </c>
      <c r="C84" s="72">
        <v>1391842589001</v>
      </c>
      <c r="D84" s="73" t="s">
        <v>216</v>
      </c>
      <c r="E84" s="74" t="s">
        <v>217</v>
      </c>
      <c r="F84" s="75">
        <v>424</v>
      </c>
      <c r="G84" s="76">
        <v>424</v>
      </c>
      <c r="H84" s="2">
        <f t="shared" ref="H84:H87" si="2">+G84*0.12</f>
        <v>50.879999999999995</v>
      </c>
      <c r="I84" s="100">
        <f t="shared" ref="I84:I87" si="3">+H84+G84</f>
        <v>474.88</v>
      </c>
    </row>
    <row r="85" spans="1:9" ht="57.75" thickBot="1" x14ac:dyDescent="0.3">
      <c r="A85" s="99"/>
      <c r="B85" s="77"/>
      <c r="C85" s="78"/>
      <c r="D85" s="79"/>
      <c r="E85" s="80" t="s">
        <v>218</v>
      </c>
      <c r="F85" s="81">
        <v>212</v>
      </c>
      <c r="G85" s="82">
        <v>1876.2</v>
      </c>
      <c r="H85" s="2">
        <f t="shared" si="2"/>
        <v>225.14400000000001</v>
      </c>
      <c r="I85" s="100">
        <f t="shared" si="3"/>
        <v>2101.3440000000001</v>
      </c>
    </row>
    <row r="86" spans="1:9" ht="86.25" thickBot="1" x14ac:dyDescent="0.3">
      <c r="A86" s="60">
        <v>3</v>
      </c>
      <c r="B86" s="83" t="s">
        <v>219</v>
      </c>
      <c r="C86" s="84">
        <v>1391839820001</v>
      </c>
      <c r="D86" s="83" t="s">
        <v>220</v>
      </c>
      <c r="E86" s="83" t="s">
        <v>217</v>
      </c>
      <c r="F86" s="85">
        <v>636</v>
      </c>
      <c r="G86" s="86">
        <v>636</v>
      </c>
      <c r="H86" s="2">
        <f t="shared" si="2"/>
        <v>76.319999999999993</v>
      </c>
      <c r="I86" s="100">
        <f t="shared" si="3"/>
        <v>712.31999999999994</v>
      </c>
    </row>
    <row r="87" spans="1:9" ht="45.75" customHeight="1" thickBot="1" x14ac:dyDescent="0.3">
      <c r="A87" s="32">
        <v>4</v>
      </c>
      <c r="B87" s="4" t="s">
        <v>221</v>
      </c>
      <c r="C87" s="38">
        <v>1308192556001</v>
      </c>
      <c r="D87" s="4" t="s">
        <v>222</v>
      </c>
      <c r="E87" s="4" t="s">
        <v>223</v>
      </c>
      <c r="F87" s="87">
        <v>212</v>
      </c>
      <c r="G87" s="88">
        <v>2018.24</v>
      </c>
      <c r="H87" s="2">
        <f t="shared" si="2"/>
        <v>242.18879999999999</v>
      </c>
      <c r="I87" s="100">
        <f t="shared" si="3"/>
        <v>2260.4288000000001</v>
      </c>
    </row>
    <row r="88" spans="1:9" ht="15.75" thickBot="1" x14ac:dyDescent="0.3">
      <c r="A88" s="48" t="s">
        <v>25</v>
      </c>
      <c r="B88" s="49"/>
      <c r="C88" s="49"/>
      <c r="D88" s="49"/>
      <c r="E88" s="49"/>
      <c r="F88" s="31"/>
      <c r="G88" s="33">
        <f>+G87</f>
        <v>2018.24</v>
      </c>
      <c r="H88" s="34">
        <f>+H87</f>
        <v>242.18879999999999</v>
      </c>
      <c r="I88" s="14">
        <f>SUM(I87:I87)</f>
        <v>2260.4288000000001</v>
      </c>
    </row>
    <row r="89" spans="1:9" ht="15.75" thickBot="1" x14ac:dyDescent="0.3">
      <c r="A89" s="9"/>
      <c r="B89" s="9"/>
      <c r="C89" s="9"/>
      <c r="D89" s="9"/>
      <c r="E89" s="9"/>
      <c r="F89" s="9"/>
      <c r="G89" s="9"/>
      <c r="H89" s="9"/>
      <c r="I89" s="9"/>
    </row>
    <row r="90" spans="1:9" ht="15.75" thickBot="1" x14ac:dyDescent="0.3">
      <c r="A90" s="45" t="s">
        <v>10</v>
      </c>
      <c r="B90" s="46"/>
      <c r="C90" s="47" t="s">
        <v>20</v>
      </c>
      <c r="D90" s="47"/>
      <c r="E90" s="9"/>
      <c r="F90" s="9"/>
      <c r="G90" s="9"/>
      <c r="H90" s="9"/>
      <c r="I90" s="9"/>
    </row>
    <row r="91" spans="1:9" x14ac:dyDescent="0.25">
      <c r="A91" s="9"/>
      <c r="B91" s="9"/>
      <c r="C91" s="9"/>
      <c r="D91" s="9"/>
      <c r="E91" s="9"/>
      <c r="F91" s="9"/>
      <c r="G91" s="9"/>
      <c r="H91" s="9"/>
      <c r="I91" s="9"/>
    </row>
    <row r="92" spans="1:9" x14ac:dyDescent="0.25">
      <c r="A92" s="9"/>
      <c r="B92" s="9"/>
      <c r="C92" s="9"/>
      <c r="D92" s="9"/>
      <c r="E92" s="9"/>
      <c r="F92" s="9"/>
      <c r="G92" s="9"/>
      <c r="H92" s="9"/>
      <c r="I92" s="9"/>
    </row>
    <row r="93" spans="1:9" x14ac:dyDescent="0.25">
      <c r="A93" s="9"/>
      <c r="B93" s="9"/>
      <c r="C93" s="9"/>
      <c r="D93" s="9"/>
      <c r="E93" s="9"/>
      <c r="F93" s="9"/>
      <c r="G93" s="9"/>
      <c r="H93" s="9"/>
      <c r="I93" s="9"/>
    </row>
    <row r="94" spans="1:9" ht="15" customHeight="1" x14ac:dyDescent="0.25">
      <c r="A94" s="95" t="s">
        <v>24</v>
      </c>
      <c r="B94" s="96"/>
      <c r="C94" s="96"/>
      <c r="D94" s="96"/>
      <c r="E94" s="96"/>
      <c r="F94" s="96"/>
      <c r="G94" s="96"/>
      <c r="H94" s="96"/>
      <c r="I94" s="97"/>
    </row>
    <row r="95" spans="1:9" ht="15.75" thickBot="1" x14ac:dyDescent="0.3">
      <c r="A95" s="92" t="s">
        <v>84</v>
      </c>
      <c r="B95" s="93"/>
      <c r="C95" s="93"/>
      <c r="D95" s="93"/>
      <c r="E95" s="93"/>
      <c r="F95" s="93"/>
      <c r="G95" s="93"/>
      <c r="H95" s="93"/>
      <c r="I95" s="94"/>
    </row>
    <row r="96" spans="1:9" ht="15.75" thickBot="1" x14ac:dyDescent="0.3">
      <c r="A96" s="20" t="s">
        <v>1</v>
      </c>
      <c r="B96" s="20" t="s">
        <v>2</v>
      </c>
      <c r="C96" s="21" t="s">
        <v>3</v>
      </c>
      <c r="D96" s="22" t="s">
        <v>4</v>
      </c>
      <c r="E96" s="16" t="s">
        <v>21</v>
      </c>
      <c r="F96" s="20" t="s">
        <v>6</v>
      </c>
      <c r="G96" s="20" t="s">
        <v>7</v>
      </c>
      <c r="H96" s="23" t="s">
        <v>8</v>
      </c>
      <c r="I96" s="19" t="s">
        <v>9</v>
      </c>
    </row>
    <row r="97" spans="1:9" ht="24" x14ac:dyDescent="0.25">
      <c r="A97" s="53">
        <v>1</v>
      </c>
      <c r="B97" s="54" t="s">
        <v>34</v>
      </c>
      <c r="C97" s="55">
        <v>912538519001</v>
      </c>
      <c r="D97" s="54" t="s">
        <v>35</v>
      </c>
      <c r="E97" s="54" t="s">
        <v>36</v>
      </c>
      <c r="F97" s="56">
        <v>8</v>
      </c>
      <c r="G97" s="56">
        <v>20.8</v>
      </c>
      <c r="H97" s="56">
        <f>+G97*12%</f>
        <v>2.496</v>
      </c>
      <c r="I97" s="56">
        <f>+H97+G97</f>
        <v>23.295999999999999</v>
      </c>
    </row>
    <row r="98" spans="1:9" ht="24" x14ac:dyDescent="0.25">
      <c r="A98" s="53">
        <v>2</v>
      </c>
      <c r="B98" s="54" t="s">
        <v>37</v>
      </c>
      <c r="C98" s="55">
        <v>1790732657001</v>
      </c>
      <c r="D98" s="54" t="s">
        <v>38</v>
      </c>
      <c r="E98" s="54" t="s">
        <v>39</v>
      </c>
      <c r="F98" s="56">
        <v>12</v>
      </c>
      <c r="G98" s="56">
        <v>120</v>
      </c>
      <c r="H98" s="56">
        <f>+G98*12%</f>
        <v>14.399999999999999</v>
      </c>
      <c r="I98" s="56">
        <f>+H98+G98</f>
        <v>134.4</v>
      </c>
    </row>
    <row r="99" spans="1:9" ht="24" x14ac:dyDescent="0.25">
      <c r="A99" s="53">
        <v>3</v>
      </c>
      <c r="B99" s="54" t="s">
        <v>37</v>
      </c>
      <c r="C99" s="55">
        <v>1790732657001</v>
      </c>
      <c r="D99" s="54" t="s">
        <v>40</v>
      </c>
      <c r="E99" s="54" t="s">
        <v>41</v>
      </c>
      <c r="F99" s="56">
        <v>29</v>
      </c>
      <c r="G99" s="56">
        <v>29.87</v>
      </c>
      <c r="H99" s="56">
        <f>+G99*12%</f>
        <v>3.5844</v>
      </c>
      <c r="I99" s="56">
        <f>+H99+G99</f>
        <v>33.4544</v>
      </c>
    </row>
    <row r="100" spans="1:9" ht="24" x14ac:dyDescent="0.25">
      <c r="A100" s="53">
        <v>4</v>
      </c>
      <c r="B100" s="54" t="s">
        <v>42</v>
      </c>
      <c r="C100" s="55">
        <v>1792729823001</v>
      </c>
      <c r="D100" s="54" t="s">
        <v>43</v>
      </c>
      <c r="E100" s="54" t="s">
        <v>36</v>
      </c>
      <c r="F100" s="56">
        <v>216</v>
      </c>
      <c r="G100" s="57">
        <v>534.6</v>
      </c>
      <c r="H100" s="56">
        <f>+G100*12%</f>
        <v>64.152000000000001</v>
      </c>
      <c r="I100" s="56">
        <f>+H100+G100</f>
        <v>598.75200000000007</v>
      </c>
    </row>
    <row r="101" spans="1:9" x14ac:dyDescent="0.25">
      <c r="A101" s="53">
        <v>5</v>
      </c>
      <c r="B101" s="54" t="s">
        <v>44</v>
      </c>
      <c r="C101" s="55">
        <v>1708868466001</v>
      </c>
      <c r="D101" s="54" t="s">
        <v>45</v>
      </c>
      <c r="E101" s="54" t="s">
        <v>46</v>
      </c>
      <c r="F101" s="56">
        <v>432</v>
      </c>
      <c r="G101" s="56">
        <v>989.15039999999999</v>
      </c>
      <c r="H101" s="56">
        <f>+G101*12%</f>
        <v>118.698048</v>
      </c>
      <c r="I101" s="56">
        <f>+H101+G101</f>
        <v>1107.848448</v>
      </c>
    </row>
    <row r="102" spans="1:9" ht="24" x14ac:dyDescent="0.25">
      <c r="A102" s="53">
        <v>6</v>
      </c>
      <c r="B102" s="54" t="s">
        <v>37</v>
      </c>
      <c r="C102" s="55">
        <v>1790732657001</v>
      </c>
      <c r="D102" s="54" t="s">
        <v>47</v>
      </c>
      <c r="E102" s="54" t="s">
        <v>48</v>
      </c>
      <c r="F102" s="56">
        <v>144</v>
      </c>
      <c r="G102" s="56">
        <v>133.91999999999999</v>
      </c>
      <c r="H102" s="56">
        <f>+G102*12%</f>
        <v>16.070399999999999</v>
      </c>
      <c r="I102" s="56">
        <f>+H102+G102</f>
        <v>149.99039999999999</v>
      </c>
    </row>
    <row r="103" spans="1:9" ht="24" x14ac:dyDescent="0.25">
      <c r="A103" s="53">
        <v>7</v>
      </c>
      <c r="B103" s="54" t="s">
        <v>34</v>
      </c>
      <c r="C103" s="55">
        <v>912538519001</v>
      </c>
      <c r="D103" s="54" t="s">
        <v>49</v>
      </c>
      <c r="E103" s="54" t="s">
        <v>50</v>
      </c>
      <c r="F103" s="56">
        <v>216</v>
      </c>
      <c r="G103" s="56">
        <v>410.4</v>
      </c>
      <c r="H103" s="56">
        <f>+G103*12%</f>
        <v>49.247999999999998</v>
      </c>
      <c r="I103" s="56">
        <f>+H103+G103</f>
        <v>459.64799999999997</v>
      </c>
    </row>
    <row r="104" spans="1:9" ht="24" x14ac:dyDescent="0.25">
      <c r="A104" s="53">
        <v>8</v>
      </c>
      <c r="B104" s="54" t="s">
        <v>37</v>
      </c>
      <c r="C104" s="55">
        <v>1790732657001</v>
      </c>
      <c r="D104" s="54" t="s">
        <v>51</v>
      </c>
      <c r="E104" s="54" t="s">
        <v>52</v>
      </c>
      <c r="F104" s="56">
        <v>13</v>
      </c>
      <c r="G104" s="56">
        <v>17.472000000000001</v>
      </c>
      <c r="H104" s="56">
        <f>+G104*12%</f>
        <v>2.0966400000000003</v>
      </c>
      <c r="I104" s="56">
        <f>+H104+G104</f>
        <v>19.568640000000002</v>
      </c>
    </row>
    <row r="105" spans="1:9" ht="24" x14ac:dyDescent="0.25">
      <c r="A105" s="53">
        <v>9</v>
      </c>
      <c r="B105" s="54" t="s">
        <v>37</v>
      </c>
      <c r="C105" s="55">
        <v>1790732657001</v>
      </c>
      <c r="D105" s="54" t="s">
        <v>53</v>
      </c>
      <c r="E105" s="54" t="s">
        <v>54</v>
      </c>
      <c r="F105" s="58">
        <v>33</v>
      </c>
      <c r="G105" s="56">
        <v>12.87</v>
      </c>
      <c r="H105" s="56">
        <f>+G105*12%</f>
        <v>1.5443999999999998</v>
      </c>
      <c r="I105" s="56">
        <f>+H105+G105</f>
        <v>14.414399999999999</v>
      </c>
    </row>
    <row r="106" spans="1:9" ht="24" x14ac:dyDescent="0.25">
      <c r="A106" s="53">
        <v>10</v>
      </c>
      <c r="B106" s="54" t="s">
        <v>37</v>
      </c>
      <c r="C106" s="55">
        <v>1790732657001</v>
      </c>
      <c r="D106" s="54" t="s">
        <v>55</v>
      </c>
      <c r="E106" s="54" t="s">
        <v>56</v>
      </c>
      <c r="F106" s="56">
        <v>33</v>
      </c>
      <c r="G106" s="56">
        <v>13.2</v>
      </c>
      <c r="H106" s="56">
        <f>+G106*12%</f>
        <v>1.5839999999999999</v>
      </c>
      <c r="I106" s="56">
        <f>+H106+G106</f>
        <v>14.783999999999999</v>
      </c>
    </row>
    <row r="107" spans="1:9" ht="24" x14ac:dyDescent="0.25">
      <c r="A107" s="53">
        <v>11</v>
      </c>
      <c r="B107" s="54" t="s">
        <v>37</v>
      </c>
      <c r="C107" s="55">
        <v>1790732657001</v>
      </c>
      <c r="D107" s="54" t="s">
        <v>57</v>
      </c>
      <c r="E107" s="54" t="s">
        <v>58</v>
      </c>
      <c r="F107" s="56">
        <v>13</v>
      </c>
      <c r="G107" s="56">
        <v>13.65</v>
      </c>
      <c r="H107" s="56">
        <f>+G107*12%</f>
        <v>1.6379999999999999</v>
      </c>
      <c r="I107" s="56">
        <f>+H107+G107</f>
        <v>15.288</v>
      </c>
    </row>
    <row r="108" spans="1:9" ht="24" x14ac:dyDescent="0.25">
      <c r="A108" s="53">
        <v>12</v>
      </c>
      <c r="B108" s="54" t="s">
        <v>37</v>
      </c>
      <c r="C108" s="55">
        <v>1790732657001</v>
      </c>
      <c r="D108" s="54" t="s">
        <v>59</v>
      </c>
      <c r="E108" s="54" t="s">
        <v>60</v>
      </c>
      <c r="F108" s="56">
        <v>33</v>
      </c>
      <c r="G108" s="56">
        <v>39.6</v>
      </c>
      <c r="H108" s="56">
        <f>+G108*12%</f>
        <v>4.7519999999999998</v>
      </c>
      <c r="I108" s="56">
        <f>+H108+G108</f>
        <v>44.352000000000004</v>
      </c>
    </row>
    <row r="109" spans="1:9" ht="24" x14ac:dyDescent="0.25">
      <c r="A109" s="53">
        <v>13</v>
      </c>
      <c r="B109" s="54" t="s">
        <v>37</v>
      </c>
      <c r="C109" s="55">
        <v>1790732657001</v>
      </c>
      <c r="D109" s="54" t="s">
        <v>61</v>
      </c>
      <c r="E109" s="54" t="s">
        <v>62</v>
      </c>
      <c r="F109" s="56">
        <v>13</v>
      </c>
      <c r="G109" s="56">
        <v>5.2</v>
      </c>
      <c r="H109" s="56">
        <f>+G109*12%</f>
        <v>0.624</v>
      </c>
      <c r="I109" s="56">
        <f>+H109+G109</f>
        <v>5.8239999999999998</v>
      </c>
    </row>
    <row r="110" spans="1:9" ht="24" x14ac:dyDescent="0.25">
      <c r="A110" s="53">
        <v>14</v>
      </c>
      <c r="B110" s="54" t="s">
        <v>37</v>
      </c>
      <c r="C110" s="55">
        <v>1790732657001</v>
      </c>
      <c r="D110" s="54" t="s">
        <v>63</v>
      </c>
      <c r="E110" s="54" t="s">
        <v>64</v>
      </c>
      <c r="F110" s="56">
        <v>33</v>
      </c>
      <c r="G110" s="56">
        <v>12.87</v>
      </c>
      <c r="H110" s="56">
        <f>+G110*12%</f>
        <v>1.5443999999999998</v>
      </c>
      <c r="I110" s="56">
        <f>+H110+G110</f>
        <v>14.414399999999999</v>
      </c>
    </row>
    <row r="111" spans="1:9" ht="24" x14ac:dyDescent="0.25">
      <c r="A111" s="53">
        <v>15</v>
      </c>
      <c r="B111" s="54" t="s">
        <v>37</v>
      </c>
      <c r="C111" s="55">
        <v>1790732657001</v>
      </c>
      <c r="D111" s="54" t="s">
        <v>65</v>
      </c>
      <c r="E111" s="54" t="s">
        <v>66</v>
      </c>
      <c r="F111" s="56">
        <v>33</v>
      </c>
      <c r="G111" s="56">
        <v>5.94</v>
      </c>
      <c r="H111" s="56">
        <f>+G111*12%</f>
        <v>0.71279999999999999</v>
      </c>
      <c r="I111" s="56">
        <f>+H111+G111</f>
        <v>6.6528</v>
      </c>
    </row>
    <row r="112" spans="1:9" ht="24" x14ac:dyDescent="0.25">
      <c r="A112" s="53">
        <v>16</v>
      </c>
      <c r="B112" s="54" t="s">
        <v>37</v>
      </c>
      <c r="C112" s="55">
        <v>1790732657001</v>
      </c>
      <c r="D112" s="54" t="s">
        <v>67</v>
      </c>
      <c r="E112" s="54" t="s">
        <v>68</v>
      </c>
      <c r="F112" s="56">
        <v>14</v>
      </c>
      <c r="G112" s="56">
        <v>75.53</v>
      </c>
      <c r="H112" s="56">
        <f>+G112*12%</f>
        <v>9.0635999999999992</v>
      </c>
      <c r="I112" s="56">
        <f>+H112+G112</f>
        <v>84.593599999999995</v>
      </c>
    </row>
    <row r="113" spans="1:9" ht="24" x14ac:dyDescent="0.25">
      <c r="A113" s="53">
        <v>17</v>
      </c>
      <c r="B113" s="54" t="s">
        <v>37</v>
      </c>
      <c r="C113" s="55">
        <v>1790732657001</v>
      </c>
      <c r="D113" s="54" t="s">
        <v>69</v>
      </c>
      <c r="E113" s="54" t="s">
        <v>70</v>
      </c>
      <c r="F113" s="56">
        <v>13</v>
      </c>
      <c r="G113" s="56">
        <v>21.45</v>
      </c>
      <c r="H113" s="56">
        <f>+G113*12%</f>
        <v>2.5739999999999998</v>
      </c>
      <c r="I113" s="56">
        <f>+H113+G113</f>
        <v>24.024000000000001</v>
      </c>
    </row>
    <row r="114" spans="1:9" ht="24" x14ac:dyDescent="0.25">
      <c r="A114" s="53">
        <v>18</v>
      </c>
      <c r="B114" s="54" t="s">
        <v>37</v>
      </c>
      <c r="C114" s="55">
        <v>1790732657001</v>
      </c>
      <c r="D114" s="54" t="s">
        <v>71</v>
      </c>
      <c r="E114" s="54" t="s">
        <v>72</v>
      </c>
      <c r="F114" s="56">
        <v>33</v>
      </c>
      <c r="G114" s="56">
        <v>12.87</v>
      </c>
      <c r="H114" s="56">
        <f>+G114*12%</f>
        <v>1.5443999999999998</v>
      </c>
      <c r="I114" s="56">
        <f>+H114+G114</f>
        <v>14.414399999999999</v>
      </c>
    </row>
    <row r="115" spans="1:9" ht="24" x14ac:dyDescent="0.25">
      <c r="A115" s="53">
        <v>19</v>
      </c>
      <c r="B115" s="54" t="s">
        <v>73</v>
      </c>
      <c r="C115" s="55">
        <v>701867996001</v>
      </c>
      <c r="D115" s="54" t="s">
        <v>74</v>
      </c>
      <c r="E115" s="54" t="s">
        <v>26</v>
      </c>
      <c r="F115" s="56">
        <v>16</v>
      </c>
      <c r="G115" s="56">
        <v>16</v>
      </c>
      <c r="H115" s="56">
        <f>+G115*12%</f>
        <v>1.92</v>
      </c>
      <c r="I115" s="56">
        <f>+H115+G115</f>
        <v>17.920000000000002</v>
      </c>
    </row>
    <row r="116" spans="1:9" ht="24" x14ac:dyDescent="0.25">
      <c r="A116" s="53">
        <v>20</v>
      </c>
      <c r="B116" s="54" t="s">
        <v>75</v>
      </c>
      <c r="C116" s="55">
        <v>1308684529001</v>
      </c>
      <c r="D116" s="54" t="s">
        <v>76</v>
      </c>
      <c r="E116" s="54" t="s">
        <v>27</v>
      </c>
      <c r="F116" s="56">
        <v>8</v>
      </c>
      <c r="G116" s="56">
        <v>19.2</v>
      </c>
      <c r="H116" s="56">
        <f>+G116*12%</f>
        <v>2.3039999999999998</v>
      </c>
      <c r="I116" s="56">
        <f>+H116+G116</f>
        <v>21.503999999999998</v>
      </c>
    </row>
    <row r="117" spans="1:9" ht="36" x14ac:dyDescent="0.25">
      <c r="A117" s="53">
        <v>21</v>
      </c>
      <c r="B117" s="54" t="s">
        <v>28</v>
      </c>
      <c r="C117" s="55">
        <v>2390027632001</v>
      </c>
      <c r="D117" s="54" t="s">
        <v>77</v>
      </c>
      <c r="E117" s="54" t="s">
        <v>78</v>
      </c>
      <c r="F117" s="56">
        <v>8</v>
      </c>
      <c r="G117" s="56">
        <v>175.92</v>
      </c>
      <c r="H117" s="56">
        <f>+G117*12%</f>
        <v>21.110399999999998</v>
      </c>
      <c r="I117" s="56">
        <f>+H117+G117</f>
        <v>197.03039999999999</v>
      </c>
    </row>
    <row r="118" spans="1:9" ht="24" x14ac:dyDescent="0.25">
      <c r="A118" s="53">
        <v>22</v>
      </c>
      <c r="B118" s="54" t="s">
        <v>79</v>
      </c>
      <c r="C118" s="55">
        <v>1710059575001</v>
      </c>
      <c r="D118" s="54" t="s">
        <v>80</v>
      </c>
      <c r="E118" s="54" t="s">
        <v>60</v>
      </c>
      <c r="F118" s="56">
        <v>150</v>
      </c>
      <c r="G118" s="56">
        <v>312.5</v>
      </c>
      <c r="H118" s="56">
        <f>+G118*12%</f>
        <v>37.5</v>
      </c>
      <c r="I118" s="56">
        <f>+H118+G118</f>
        <v>350</v>
      </c>
    </row>
    <row r="119" spans="1:9" ht="36" x14ac:dyDescent="0.25">
      <c r="A119" s="53">
        <v>23</v>
      </c>
      <c r="B119" s="54" t="s">
        <v>81</v>
      </c>
      <c r="C119" s="55">
        <v>1792722357001</v>
      </c>
      <c r="D119" s="54" t="s">
        <v>82</v>
      </c>
      <c r="E119" s="54" t="s">
        <v>83</v>
      </c>
      <c r="F119" s="58">
        <v>425</v>
      </c>
      <c r="G119" s="57">
        <v>575.4</v>
      </c>
      <c r="H119" s="56">
        <f>+G119*12%</f>
        <v>69.048000000000002</v>
      </c>
      <c r="I119" s="56">
        <f>+H119+G119</f>
        <v>644.44799999999998</v>
      </c>
    </row>
    <row r="120" spans="1:9" ht="30" x14ac:dyDescent="0.25">
      <c r="A120" s="17"/>
      <c r="B120" s="17"/>
      <c r="C120" s="17"/>
      <c r="D120" s="17"/>
      <c r="E120" s="17"/>
      <c r="F120" s="15" t="s">
        <v>22</v>
      </c>
      <c r="G120" s="59">
        <f>SUM(G97:G119)</f>
        <v>3568.4123999999997</v>
      </c>
      <c r="I120" s="18"/>
    </row>
    <row r="121" spans="1:9" x14ac:dyDescent="0.25">
      <c r="A121" s="89" t="s">
        <v>85</v>
      </c>
      <c r="B121" s="90"/>
      <c r="C121" s="90"/>
      <c r="D121" s="90"/>
      <c r="E121" s="90"/>
      <c r="F121" s="90"/>
      <c r="G121" s="90"/>
      <c r="H121" s="90"/>
      <c r="I121" s="91"/>
    </row>
    <row r="122" spans="1:9" x14ac:dyDescent="0.25">
      <c r="A122" s="9"/>
      <c r="B122" s="9"/>
      <c r="C122" s="9"/>
      <c r="D122" s="9"/>
      <c r="E122" s="9"/>
      <c r="F122" s="9"/>
      <c r="G122" s="9"/>
      <c r="H122" s="9"/>
      <c r="I122" s="9"/>
    </row>
    <row r="123" spans="1:9" x14ac:dyDescent="0.25">
      <c r="A123" s="9"/>
      <c r="B123" s="9"/>
      <c r="C123" s="9"/>
      <c r="D123" s="9"/>
      <c r="E123" s="9"/>
      <c r="F123" s="9"/>
      <c r="G123" s="9"/>
      <c r="H123" s="9"/>
      <c r="I123" s="9"/>
    </row>
    <row r="124" spans="1:9" ht="15.75" thickBot="1" x14ac:dyDescent="0.3">
      <c r="A124" s="9"/>
      <c r="B124" s="9"/>
      <c r="C124" s="9"/>
      <c r="D124" s="9"/>
      <c r="E124" s="9"/>
      <c r="F124" s="9"/>
      <c r="G124" s="9"/>
      <c r="H124" s="9"/>
      <c r="I124" s="9"/>
    </row>
    <row r="125" spans="1:9" ht="16.5" thickBot="1" x14ac:dyDescent="0.3">
      <c r="A125" s="9"/>
      <c r="B125" s="9"/>
      <c r="C125" s="9"/>
      <c r="D125" s="9"/>
      <c r="E125" s="24" t="s">
        <v>23</v>
      </c>
      <c r="F125" s="25"/>
      <c r="G125" s="101">
        <f>+G120+G88+G15+G5+G74</f>
        <v>18914.302100000001</v>
      </c>
      <c r="H125" s="8"/>
      <c r="I125" s="8"/>
    </row>
  </sheetData>
  <mergeCells count="28">
    <mergeCell ref="C18:D18"/>
    <mergeCell ref="C8:D8"/>
    <mergeCell ref="A10:I10"/>
    <mergeCell ref="A11:I11"/>
    <mergeCell ref="A17:B17"/>
    <mergeCell ref="C17:D17"/>
    <mergeCell ref="B13:E13"/>
    <mergeCell ref="A2:I2"/>
    <mergeCell ref="A1:I1"/>
    <mergeCell ref="A7:B7"/>
    <mergeCell ref="C7:D7"/>
    <mergeCell ref="B4:E4"/>
    <mergeCell ref="A20:I20"/>
    <mergeCell ref="A21:I21"/>
    <mergeCell ref="A76:B76"/>
    <mergeCell ref="C76:D76"/>
    <mergeCell ref="A94:I94"/>
    <mergeCell ref="A95:I95"/>
    <mergeCell ref="A121:I121"/>
    <mergeCell ref="A80:I80"/>
    <mergeCell ref="A81:I81"/>
    <mergeCell ref="A90:B90"/>
    <mergeCell ref="C90:D90"/>
    <mergeCell ref="A88:E88"/>
    <mergeCell ref="A84:A85"/>
    <mergeCell ref="B84:B85"/>
    <mergeCell ref="C84:C85"/>
    <mergeCell ref="D84:D85"/>
  </mergeCells>
  <printOptions horizontalCentered="1" verticalCentered="1"/>
  <pageMargins left="0.25" right="0.25" top="0.75" bottom="0.75" header="0.3" footer="0.3"/>
  <pageSetup paperSize="9" scale="39" orientation="portrait" horizontalDpi="0" verticalDpi="0" r:id="rId1"/>
  <rowBreaks count="2" manualBreakCount="2">
    <brk id="44" max="9" man="1"/>
    <brk id="78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ORDENES DE CATALOG ZONA 4 ABRIL</vt:lpstr>
      <vt:lpstr>'ORDENES DE CATALOG ZONA 4 ABRIL'!Área_de_impresión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oscar.silva</dc:creator>
  <cp:lastModifiedBy>oscar.silva</cp:lastModifiedBy>
  <cp:lastPrinted>2023-06-02T23:03:26Z</cp:lastPrinted>
  <dcterms:created xsi:type="dcterms:W3CDTF">2023-02-27T17:30:37Z</dcterms:created>
  <dcterms:modified xsi:type="dcterms:W3CDTF">2023-06-02T23:25:24Z</dcterms:modified>
</cp:coreProperties>
</file>