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755" tabRatio="751" activeTab="1"/>
  </bookViews>
  <sheets>
    <sheet name="CENTRO SUR" sheetId="4" r:id="rId1"/>
    <sheet name="CONSOLIDADO" sheetId="5" r:id="rId2"/>
    <sheet name="DURAN" sheetId="3" r:id="rId3"/>
    <sheet name="NORTE" sheetId="2" r:id="rId4"/>
    <sheet name="ZONAL" sheetId="1" r:id="rId5"/>
  </sheets>
  <definedNames>
    <definedName name="_xlnm._FilterDatabase" localSheetId="2" hidden="1">DURAN!$A$6:$M$43</definedName>
    <definedName name="_xlnm._FilterDatabase" localSheetId="4" hidden="1">ZONAL!$A$8:$M$61</definedName>
    <definedName name="_xlnm.Print_Area" localSheetId="3">NORTE!$A$1:$M$27</definedName>
  </definedNames>
  <calcPr calcId="15251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J44" i="3"/>
  <c r="J99" i="5"/>
  <c r="J98"/>
  <c r="I97"/>
  <c r="J97" s="1"/>
  <c r="I96"/>
  <c r="J96" s="1"/>
  <c r="I95"/>
  <c r="J95" s="1"/>
  <c r="J94"/>
  <c r="J93"/>
  <c r="J92"/>
  <c r="J91"/>
  <c r="J90"/>
  <c r="J89"/>
  <c r="J88"/>
  <c r="J87"/>
  <c r="I86"/>
  <c r="J86" s="1"/>
  <c r="J85"/>
  <c r="J84"/>
  <c r="J83"/>
  <c r="J81"/>
  <c r="I81"/>
  <c r="J80"/>
  <c r="I80"/>
  <c r="J79"/>
  <c r="J78"/>
  <c r="J77"/>
  <c r="J76"/>
  <c r="J75"/>
  <c r="J74"/>
  <c r="J73"/>
  <c r="J72"/>
  <c r="J71"/>
  <c r="J70"/>
  <c r="J69"/>
  <c r="J68"/>
  <c r="J67"/>
  <c r="J66"/>
  <c r="J65"/>
  <c r="J64"/>
  <c r="J63"/>
  <c r="J62"/>
  <c r="J61"/>
  <c r="J60"/>
  <c r="J59"/>
  <c r="J58"/>
  <c r="I57"/>
  <c r="I56"/>
  <c r="I53"/>
  <c r="J52"/>
  <c r="J51"/>
  <c r="I50"/>
  <c r="I49"/>
  <c r="H47"/>
  <c r="J44"/>
  <c r="J152" s="1"/>
  <c r="J46" i="4" l="1"/>
  <c r="J7" i="3" l="1"/>
  <c r="H10"/>
  <c r="I12"/>
  <c r="I13"/>
  <c r="J14"/>
  <c r="J15"/>
  <c r="I16"/>
  <c r="I19"/>
  <c r="I20"/>
  <c r="Q20"/>
  <c r="J21"/>
  <c r="J22"/>
  <c r="J23"/>
  <c r="J24"/>
  <c r="J25"/>
  <c r="J26"/>
  <c r="J27"/>
  <c r="J28"/>
  <c r="J29"/>
  <c r="J30"/>
  <c r="J31"/>
  <c r="J32"/>
  <c r="J33"/>
  <c r="J34"/>
  <c r="J35"/>
  <c r="J36"/>
  <c r="J37"/>
  <c r="J38"/>
  <c r="J39"/>
  <c r="J40"/>
  <c r="J41"/>
  <c r="J42"/>
  <c r="I3" i="2"/>
  <c r="J3"/>
  <c r="I4"/>
  <c r="J4"/>
  <c r="J6"/>
  <c r="J7"/>
  <c r="J8"/>
  <c r="I9"/>
  <c r="J9" s="1"/>
  <c r="J10"/>
  <c r="J11"/>
  <c r="J12"/>
  <c r="J13"/>
  <c r="J14"/>
  <c r="J15"/>
  <c r="J16"/>
  <c r="J17"/>
  <c r="I18"/>
  <c r="J18" s="1"/>
  <c r="I19"/>
  <c r="J19" s="1"/>
  <c r="I20"/>
  <c r="J20" s="1"/>
  <c r="J21"/>
  <c r="J24" s="1"/>
  <c r="J25" s="1"/>
  <c r="J22"/>
  <c r="J23"/>
  <c r="J26" s="1"/>
  <c r="J61" i="1" l="1"/>
  <c r="Q63"/>
  <c r="Q64" l="1"/>
</calcChain>
</file>

<file path=xl/sharedStrings.xml><?xml version="1.0" encoding="utf-8"?>
<sst xmlns="http://schemas.openxmlformats.org/spreadsheetml/2006/main" count="2185" uniqueCount="577">
  <si>
    <t xml:space="preserve">MINISTERIO DE INCLUSIÓN ECONOMICA Y SOCIAL </t>
  </si>
  <si>
    <t xml:space="preserve">COORDINACION ZONAL 8 </t>
  </si>
  <si>
    <t>Nro.</t>
  </si>
  <si>
    <t>Nro. Factura</t>
  </si>
  <si>
    <t>Fecha de emisión de la factura</t>
  </si>
  <si>
    <t>CPC</t>
  </si>
  <si>
    <t>Descripción CPC</t>
  </si>
  <si>
    <t>Razón Social</t>
  </si>
  <si>
    <t>Objeto de Compra</t>
  </si>
  <si>
    <t>Cantidad</t>
  </si>
  <si>
    <t>Costo U.</t>
  </si>
  <si>
    <t>Valor</t>
  </si>
  <si>
    <t>Justificativo</t>
  </si>
  <si>
    <t>Tipo de Compra</t>
  </si>
  <si>
    <t>Responsable de Asuntos Administrativos</t>
  </si>
  <si>
    <t>87141.00.1</t>
  </si>
  <si>
    <t>CRIKIOS S.A.</t>
  </si>
  <si>
    <t>Otros Servicios</t>
  </si>
  <si>
    <t>66120.00.1</t>
  </si>
  <si>
    <t>TRANSPORTE AEREO DE PASAJEROS SOBRE UNA BASE NO REGULAR, EN AERONAVES (HELICOPTEROS INCLUIDOS) DE CUALQUIER TIPO</t>
  </si>
  <si>
    <t>EMPRESA PUBLICA CORREOS DEL ECUADOR CDE E.P.</t>
  </si>
  <si>
    <t>84290.00.1</t>
  </si>
  <si>
    <t>SERVICIOS COMO LA TELEFONIA</t>
  </si>
  <si>
    <t>CORPORACION NACIONAL DE TELECOMUNICACIONES</t>
  </si>
  <si>
    <t>INFIMAS CUANTIAS CORRESPONDIENTES AL MES DE  AGOSTO   DEL 2018</t>
  </si>
  <si>
    <t>AGENCIA DE VIAJES Y OPERADORA PREMIUM TRAVEL KA-PAO S.A.</t>
  </si>
  <si>
    <t>SERVICIO DE TRANSPORTE AEREO DESDE QUITO HACIA GUAYAQUIL PARA LA PSICOLOGA MARIA ANGELICA NIETO</t>
  </si>
  <si>
    <t>SERVICIO DE TRANSPORTE AEREO DESDE QUITO HACIA GUAYAQUIL PARA LA PSICOLOGA MARIA ANGELICA NIETO SOLICITADO POR LA COORDINACION ZONAL 8 MIES</t>
  </si>
  <si>
    <t>SERVICIO DE TRANSPORTE AEREO PARA PAOLA JARAMILLO RUTA GYE A UIO</t>
  </si>
  <si>
    <t>SERVICIO DE TRANSPORTE AEREO PARA PAOLA JARAMILLO RUTA GYE A UIO SOLICITADO POR LA COORDINACION ZONAL 8</t>
  </si>
  <si>
    <t>SERVICIO DE TRANSPORTE AEREO PARA LA AB PAOLA JARAMILLO RUTA UIO - GYE</t>
  </si>
  <si>
    <t>SERVICIO DE TRANSPORTE AEREO SOLICITADO POR LA COORDINACION ZONAL 8 MIES DESDE QUITO A GUAYAQUIL</t>
  </si>
  <si>
    <t>SERVICIO DE TRANSPORTE AEREO PARA LA AB MARIA NIETO DESDE GYE A QUITO</t>
  </si>
  <si>
    <t>SERVICIO DE TRANSPORTE AEREO DESDE GYE HACIA QUITO PARA LA PSICOLOGA MARIA ANGELICA NIETO PILAY</t>
  </si>
  <si>
    <t>33310.00.1</t>
  </si>
  <si>
    <t>GASOLINA SUPER 90 OCTANOS O MAS</t>
  </si>
  <si>
    <t>NUEVAS OPERACIONES COMERCIALES NUCOPSA S.A.</t>
  </si>
  <si>
    <t>ADQUISICION DE GASOLINA SUPER SOLICITADA PARA LOS CARROS DE LA COORDINACION ZONAL 8 MIES</t>
  </si>
  <si>
    <t>Combustibles</t>
  </si>
  <si>
    <t>DQUISICION DE GASOLINA SUPER SOLICITADA PARA LOS CARROS DE LA COORDINACION ZONAL 8 MIES</t>
  </si>
  <si>
    <t>COMBUSTIBLE PARA PESCA ARTESANAL.</t>
  </si>
  <si>
    <t>SERVICIO DE TRANSPORTE AEREO SOLICITADO POR LA COORDINACION ZONAL 8 - MIES</t>
  </si>
  <si>
    <t>SERVICIO DE TRANSPORTE AEREO SOLICITADO POR LA COORDINACION ZONAL 8 - MIES PARA LA SERVIDORA TANYA GONZALEZ GYE-QUITO-GYE</t>
  </si>
  <si>
    <t>SERVICIO DE TRANSPORTE AEREO SOLICITADO POR LA COORDINACION ZONAL 8 - MIES PARA LA SERVIDORA PAOLA JARAMILLO GYE-QUITO-GYE</t>
  </si>
  <si>
    <t>43151.00.1</t>
  </si>
  <si>
    <t>FILTRO DE ACEITE</t>
  </si>
  <si>
    <t>ADQUISICION DE FILTRO DE ACEITE</t>
  </si>
  <si>
    <t>ADQUISICION DE FILTRO DE ACEITE PARA VEHICULO DE PLACAS GXI 169 DE LA COORDINACION ZONAL 8 MIES</t>
  </si>
  <si>
    <t>Repuestos y Accesorios</t>
  </si>
  <si>
    <t>35410.03.1</t>
  </si>
  <si>
    <t>CONCENTRADOS DE ACEITES ESENCIALES EN GRASAS, ACEITES FIJOS, CERAS O PRODUCTOS ANALOGOS, OBTENIDOS POR ENFLORACION O POR MACERACION; SUBPRODUCTOS TERPENICOS DE LA DESTERPENACION DE ACEITES ESENCIALES; DESTILADOS Y SOLUCIONES ACUOSAS DE ACEITES ESENCIALES</t>
  </si>
  <si>
    <t>ADQUISICION DE 2 GALONES DE ACEITE 15W40 PARA VEHICULO DE PLACAS GXI 169</t>
  </si>
  <si>
    <t>SERVICIO POR ADQUISICION DE ACEITE 15W40 PARA VEHICULOS DE PLACA GXI 169 DE LA COORDINACION ZONAL 8 MIES</t>
  </si>
  <si>
    <t>34800.04.1</t>
  </si>
  <si>
    <t>CAUCHO DE CLOROPRENO (CLOROBUTADIENO) (CR): LATEX, CAUCHO (CR), EN FORMAS PRIMARIAS, PLACAS O TIRAS, ETC.</t>
  </si>
  <si>
    <t>ADQUISICION DE CAUCHO DE PERNO ESTABILIZADOR</t>
  </si>
  <si>
    <t>ADQUISICION DE CAUCHOS DE PERNO ESTABILIZADOR PARA VEHICULO DE PLACAS GXI 169 DE LA COORDINACION ZONAL 8 MIES</t>
  </si>
  <si>
    <t>44411.00.1</t>
  </si>
  <si>
    <t>BANDA PARA TRANSPORTE LIVIANO Y SECO</t>
  </si>
  <si>
    <t>ADQUISICION DE BANDAS DE ALTERNADOR, BANDAS DE DIRECCION, BANDAS DE COMPRESOR, SOLICITADO POR LA COORDINACION ZONAL 8 MIES</t>
  </si>
  <si>
    <t>SOLICITUD DE COMPRA DE BANDAS PARA VEHICULO DE PLACAS GXI 169 DE LA COORDINACION ZONAL 8 MIES</t>
  </si>
  <si>
    <t>62381.00.1</t>
  </si>
  <si>
    <t>SERVICIOS COMERCIALES AL POR MENOR DE REPUESTOS DE VEHICULOS</t>
  </si>
  <si>
    <t>ADQUISICION DE PLUMAS PARA CARRO</t>
  </si>
  <si>
    <t>ADQUISICION DE JUEGO DE PLUMAS PARA AUTO CON PLACAS GXI 169 DE LA COORDINACION ZONAL8 MIES</t>
  </si>
  <si>
    <t>ADQUISICION DE FILTRO DE ACEITE PARA VEHICULO DE PLACAS REA 615</t>
  </si>
  <si>
    <t>ADQUISICION DE FILTRO DE ACEITE PARA VEHICULO DE PLACAS REA 615 SOLICITADO POR LA COORDINACION ZONAL 8 MIES</t>
  </si>
  <si>
    <t>87141.07.1</t>
  </si>
  <si>
    <t>SERVICIOS AUTOMOVILISTICOS DE EMERGENCIA EN CARRETERA</t>
  </si>
  <si>
    <t>SERVICIO DE COMPLETAR NIVELES</t>
  </si>
  <si>
    <t>SERVICIO DE COMPLETAR NIVELES SOLICITADO POR LA COORDINACION ZONAL 8 MIES</t>
  </si>
  <si>
    <t>43220.10.1</t>
  </si>
  <si>
    <t>LIQUIDO REFRIGERANTE</t>
  </si>
  <si>
    <t>ADQUISICION DE UN LITRO DE REFRIGERANTE PARA LA COORDINACION ZONAL 8</t>
  </si>
  <si>
    <t>ADQUISICION DE UN LITRO DE REFRIGERANTE PARA LA COORDINACION ZONAL 8 PARA VEHICULO DE PLACA REA 615</t>
  </si>
  <si>
    <t>33380.02.1</t>
  </si>
  <si>
    <t>ACEITE LUBRICANTE PARA MOTORES A GASOLINA</t>
  </si>
  <si>
    <t>ADQUISICION DE 2 LITROS DE ACEITE Y UN GALON DE ACEITE 20W50</t>
  </si>
  <si>
    <t>ADQUSIICION DE ACEITE SOLICITADO POR LA COORDINACION ZONAL 8 MIES</t>
  </si>
  <si>
    <t>87141.02.1</t>
  </si>
  <si>
    <t>REPARACION DEL SISTEMA ELECTRICO EN EL CASO DE LOS VEHICULOS DE MOTOR</t>
  </si>
  <si>
    <t>SERVICIO POR REPARACION DEL SISTEMA ELECTRICO DEL VEHICULO DE PUERTA DE LA COORDINACION ZONAL 8</t>
  </si>
  <si>
    <t>SERVICIO POR REPARACION DEL SISTEMA ELECTRICO DE LA PUERTA DE UN VEHICULO DE PLACAS GXI 169</t>
  </si>
  <si>
    <t>62481.00.1</t>
  </si>
  <si>
    <t>OTROS SERVICIOS COMERCIALES AL POR MENOR REPUESTOS DE VEHICULOS</t>
  </si>
  <si>
    <t>ADQUISICION DE PLUMAS PARA VEHICULO DE PLACAS GXI 169</t>
  </si>
  <si>
    <t>SERVICIO POR CAMBIO DE PLUMAS SOLICITADO POR LA COORDINACION ZONAL 8 PARA CARRO DE PLACAS GXI 169</t>
  </si>
  <si>
    <t>BANDAS PARA VENTILADOR</t>
  </si>
  <si>
    <t>servicio por cambio de bandas solicitado por la coordinacion zonal 8 mies para carro de placas GXI-169</t>
  </si>
  <si>
    <t>38111.01.1</t>
  </si>
  <si>
    <t>ASIENTOS DEL TIPO UTILIZADO PARA VEHICULOS AUTOMOTORES, CON ARMAZON METALICO, ASIENTOS, TAPIZADOS, PARA VEHICULOS AUTOMOTORES (EXCEPTO MOTOCICLETAS)</t>
  </si>
  <si>
    <t>TAPIZADO DE ASIENTOS PARA VEHICULO DE PLACAS GXI 169</t>
  </si>
  <si>
    <t>SERVICIO DE TAPIZADO DE ASIENTOS DE VEHICULO CON PLACAS GXI 169 SOLICITADO POR LA COORDINACION ZONAL 8</t>
  </si>
  <si>
    <t>87141.06.1</t>
  </si>
  <si>
    <t>SERVICIOS DE LIMPIEZA Y MANTENIMIENTO CORRIENTES, COMO POR EJEMPLO LAVADO INTERIOR Y EXTERIOR DEL COCHE</t>
  </si>
  <si>
    <t>SERVICIO DE LAVADO ENGRASADO Y PULVERIZADO PARA VEHICULO CON PLACAS GXI 169</t>
  </si>
  <si>
    <t>SERVICIO DE LAVADO ENGRASADO Y PULVERIZADO</t>
  </si>
  <si>
    <t>36220.09.1</t>
  </si>
  <si>
    <t>ANILLOS DE CAUCHO</t>
  </si>
  <si>
    <t>ADQUISICION DE CAUCHO PARA PERNOS ESTABILIZADORES</t>
  </si>
  <si>
    <t>CAMBIO DE CAUCHOS ESTABILIZADORES SOLICITADO POR LA COORDINACION ZONAL 8 MIES</t>
  </si>
  <si>
    <t>87141.03.1</t>
  </si>
  <si>
    <t>SERVICIOS DE REPARACION DE PINCHAZOS DE RUEDAS EN EL CASO DE LOS VEHICULOS DE MOTOR</t>
  </si>
  <si>
    <t>servicio de vulcanizada de rueda solicitado por la coordinacion zonal 8</t>
  </si>
  <si>
    <t>servicio de vulcanizada de ruedas solicitado por la coordinacion zonal 8 para vehiculo de placas GXI 169</t>
  </si>
  <si>
    <t>49129.09.6</t>
  </si>
  <si>
    <t>TERMOSTATO PARA ACCIONAMIENTO DE CALEFACTORES</t>
  </si>
  <si>
    <t>SERVICIO DE ADQUISICION DE CAMBIO DE TERMOSTATO</t>
  </si>
  <si>
    <t>ADQUSICION DE TERMOSTATO SOLICITADO POR LA COORDINACION ZONAL 8 MIES</t>
  </si>
  <si>
    <t>43913.01.3</t>
  </si>
  <si>
    <t>CONSTRUCCION DE SISTEMAS DE CALEFACCION, VENTILACION Y AIRE ACONDICIONADO</t>
  </si>
  <si>
    <t>SERVICIO DE MANTENIMIENTO DE AIRE ACONDICIONADO</t>
  </si>
  <si>
    <t>SERVICIO DE MANTENIMIENTO DE AIRE ACONDICIONADO SOLICITADO POR LA COORDINACION ZONAL 8 MIES</t>
  </si>
  <si>
    <t>44462.00.1</t>
  </si>
  <si>
    <t>PARTES Y PIEZAS DE LAS MAQUINAS (EXCEPTO MAQUINAS HERRAMIENTAS) PARA CLASIFICAR, CRIBAR, SEPARAR, LAVAR, TRITURAR, PULVERIZAR, MEZCLAR O AMASAR TIERRA, PIEDRA, MENAS U OTRAS SUBSTANCIAS MINERALES SOLIDAS (INCLUSO POLVOS Y PASTAS), MAQUINAS PARA AGLOMERAR,</t>
  </si>
  <si>
    <t>SERVICIO DE PULVERIZADA LAVADA Y ENGRASADA PARA VEHICULO DE LA COORDINACION ZONAL 8 MIES</t>
  </si>
  <si>
    <t>SERVICIO DE PULVERIZADA LAVADA Y ENGRASADA PARA VEHICULO DE LA COORDINACION ZONAL 8 MIES CON PLACAS REA-614</t>
  </si>
  <si>
    <t>43230.04.1</t>
  </si>
  <si>
    <t>COMPRESOR BLOWER DE 1 H.P DE POTENCIA.</t>
  </si>
  <si>
    <t>SERVICIO DE CAMBIO DE BLOWER</t>
  </si>
  <si>
    <t>ADQUISICIONDE SERVICIO POR CAMBIO DE BLOWER SOLICITADO POR LA COORDINACION ZONAL 8 MIES PARA VEHICULO REA- 614</t>
  </si>
  <si>
    <t>43156.00.1</t>
  </si>
  <si>
    <t>EMBRAGUE SINCRONIZADO</t>
  </si>
  <si>
    <t>ADQUISICION DE KIT DE EMBRAGUE PARA VEHICULO CON PLACA REA-614</t>
  </si>
  <si>
    <t>ADQUISICION DE KIT DE EMBRAGUE SOLICITADO POR LA COORDINACION ZONAL 8 PARA VEHICULO CON PLACA REA-614</t>
  </si>
  <si>
    <t>SERVICIO DE ADQUISICION DE FARO IZQUIERDO</t>
  </si>
  <si>
    <t>SERVICIO POR ADQUSICION DE FARO IZQUIERDO</t>
  </si>
  <si>
    <t>SERVICIO DE COMPRA DE FILTRO DE ACEITE PARA AUTO DE LA COORDINACION ZONAL 8</t>
  </si>
  <si>
    <t>SERVICIO DE COMPRA DE FILTRO DE ACEITE PARA CARRO DE PLACAS GXI - 261 DE LA COORDINACION ZONAL 8 MIES</t>
  </si>
  <si>
    <t>FILTRO DE AIRE</t>
  </si>
  <si>
    <t>SERVICIO DE ADQUSICION DE FILTRO DE AIRE PARA CARRO DE PLACAS GXI - 261</t>
  </si>
  <si>
    <t>SERVICIO DE ADQUSICION DE FILTRO DE AIRE PARA CARRO DE PLACAS GXI - 261 SOLICITADO POR LA CZ 8 MIES</t>
  </si>
  <si>
    <t>ARBOL DE LEVAS</t>
  </si>
  <si>
    <t>SERVICIO POR ADQUISICION DE RETENEDORES DE ARBOL DE LEVA Y RETENEDORES DE CUELLO DE CIGUEÑAL</t>
  </si>
  <si>
    <t>SERVICIO DE ADQUISICION DE RETENEDORES DE ARBOL DE LEVA Y CUELLO DE CIGUEÑAL SOLICITADO POR LA COORDINACION ZONAL 8 MIES</t>
  </si>
  <si>
    <t>35430.23.1</t>
  </si>
  <si>
    <t>GRASAS BASADAS EN SILICONAS</t>
  </si>
  <si>
    <t>ADQUISICION DE SILICON GRIS Y UN GALON DE REFRIGERANTE</t>
  </si>
  <si>
    <t>ADQUISICION DE SILICON GRIS Y UN GALON DE REFRIGERANTE SOLICITADO POR LA COORDINACION ZONAL 8</t>
  </si>
  <si>
    <t>87141.00.3</t>
  </si>
  <si>
    <t>CAMBIO DE ACEITE DE MOTOR U OTROS COMPONENTES DE AUTOMOTORES</t>
  </si>
  <si>
    <t>SERVICIO DE COMPRA DE ACEITE PARA MOTOR</t>
  </si>
  <si>
    <t>SERVICIO DE CAMBIO DE ACEITE PARA VEHICULO DE PLACAS GXI-261</t>
  </si>
  <si>
    <t>46420.00.1</t>
  </si>
  <si>
    <t>BATERIA PARA VEHICULOS 12V</t>
  </si>
  <si>
    <t>ADQUISICION DE AGUA PARA BATERIA</t>
  </si>
  <si>
    <t>ADQUISICION DE AGUA PARA BATERIA SOLICITADO POR LA COORDINACION ZONAL 8 MIES</t>
  </si>
  <si>
    <t>FILTRO DE COMBUSTIBLE</t>
  </si>
  <si>
    <t>SERVICIO DE ADQUISICION DE FILTRO DE COMBUSTIBLE PARA AUTO DE LA COORDINACION ZONAL 8 MIES</t>
  </si>
  <si>
    <t>SERVICIO DE COMPRA DE FILTRO DE COMBUSTIBLE PARA CARRO DE PLACAS GXI - 261 DE LA COORDINACION ZONAL 8 MIES</t>
  </si>
  <si>
    <t>SERVICIO POR CAMBIO DE RETENEDOR ARBOL DE LEVA Y DE CUELLO CIGUEÑ, PARA CARRO DE PLACAS GXI - 261</t>
  </si>
  <si>
    <t>SERVICIO DE MANTENIMIENTO DE RETENEDORES PARA CARRO DE PLACAS GXI 261 SOLICITADO POR LA COORDINACION ZONAL 8 MIES</t>
  </si>
  <si>
    <t>INYECTOR DE COMBUSTIBLE</t>
  </si>
  <si>
    <t>SERVICIO DE LIMPIEZA DE INYECTORES PARA CARRO PLACA GXI-261</t>
  </si>
  <si>
    <t>SERVICIO DE LIMPIEZA DE INYECTORES SOLICITADO POR LA COORDINACION ZONAL 8 MIES PARA CARRO DE PLACAS GXI 261</t>
  </si>
  <si>
    <t>46112.01.1</t>
  </si>
  <si>
    <t>GENERADORES DE CORRIENTE ALTERNA (ALTERNADORES): ALTERNDORES ELECTRICOS (EXCEPTO LOS DE MOTORES E COMBUSTION INTERNA), GENERADORES DE CORRIENTE ALTERNA ACTIVADOS POR RUEDAS HIDRAULICAS, POR VAPOR DE AGUA, ETC.</t>
  </si>
  <si>
    <t>SERVICIO DE REPARACION DE ALTERNADOR</t>
  </si>
  <si>
    <t>SERVICIOS DE MANTENIMIENTO Y REPARACION DE VEHICULOS DE MOTOR. ESTOS SERVICIOS PUEDEN INCLUIR LA REVISION DEL MOTOR</t>
  </si>
  <si>
    <t>86110.02.1</t>
  </si>
  <si>
    <t>SERVICIOS RELACIONADOS CON LA PULVERIZACION, INCLUSO DESDE EL AIRE</t>
  </si>
  <si>
    <t>servicio de LAVADA ENGRASADA Y PULVERIZADA PARA CARRO PLACA GXI- 261</t>
  </si>
  <si>
    <t>SERVICIO DE LAVADA ENGRASADO Y PULVERIZADO PARA CARRO CON PLACA GXI - 261 SOLICITADO POR LA COORDINACION ZONAL 8 MIES</t>
  </si>
  <si>
    <t>SERVICIO DE REPARACION DE ALTERNADOR SOLICITADO POR LA COORDINACION ZONAL 8 - MIES</t>
  </si>
  <si>
    <t>SERVICIO DE REPARACION DE MOTOR DE ARRANQUE</t>
  </si>
  <si>
    <t>SERVICIO DE REPARACION DE MOTOR DE ARRANQUE SOLICITADO POR LA COORDINACION ZONAL 8</t>
  </si>
  <si>
    <t>68111.01.1</t>
  </si>
  <si>
    <t>SERVICIOS DE RECOGIDA, TRANSPORTE Y ENTREGA DE CARTAS PARA DESTINATARIOS NACIONALES O EXTRANJEROS, PRESTADOS POR LAS ADMINISTRACIONES NACIONALES DE CORREOS</t>
  </si>
  <si>
    <t>SERVICIO DE CORREO SOLICITADO POR LA COORDINACION ZONAL 8 - MIES</t>
  </si>
  <si>
    <t>SERVICIO DE ENVIO DE CORREOS Y PAQUETES SOLICITADO POR LA COORDINACION ZONAL 8- MIES AUTORIZADO POR EL AB- ALAIN VELEZ COORDINADOR ZONAL 8</t>
  </si>
  <si>
    <t>SERVICIO DE TELEFONIA SOLICITADO POR LA COORDINACION ZONAL 8 - MIES</t>
  </si>
  <si>
    <t>SERVICIO DE TELEFONIA SOLICITADO POR LA COORDINACION ZONAL 8 - MIES SOLICITADO Y AUTORIZADO POR EL AB. ALAIN VELEZ COORDINADOR ZONAL 8 EN MEMORANDO NO. MIES-CZ-8-2018-0113-M</t>
  </si>
  <si>
    <t>SERVICIO DE GASOLINA PARA AUTOS DE LA COORDINACION ZONAL 8</t>
  </si>
  <si>
    <t>SERVICIO DE GASOLINA SOLICITADO POR LA COORDINACION ZONAL 8 MIES Y AUTORIZADO POR EL AB ALAIN VELEZ</t>
  </si>
  <si>
    <t>SERVICIO DE GASOLINA PARA AUTOS DE LA COORDINACION ZONAL 8 MIES</t>
  </si>
  <si>
    <t>SERVICIO DE GASOLINA SOLICITADO POR LA COORDINACION ZONAL 8 MIES, Y AUTORIZADO POR EL AB ALAIN VELEZ</t>
  </si>
  <si>
    <t>GASOLINA ECO DE 85 OCTANOS</t>
  </si>
  <si>
    <t>SERVICIO DE GASOLINA SOLICITADO POR LA COORDINACION ZONAL 8 MIES Y AUTORIZADO POR EL AB ALAIN VELEZ COORDINADOR ZONAL</t>
  </si>
  <si>
    <t>ADQUISICION DE BOLETO AEREO</t>
  </si>
  <si>
    <t>POR ADQUISICION DE UN BOLETO AEREO GYE-QUITO-GYE, PARA LA SERVIDORA PSIC. VERONICA FIGUEROA, AUTORIZADO POR EL COORDINADOR ZONAL, AB. COLON VELZ</t>
  </si>
  <si>
    <t>Otros Servi</t>
  </si>
  <si>
    <t xml:space="preserve">MARLIN QUIÑONEZ CABEZAS </t>
  </si>
  <si>
    <t xml:space="preserve">SERVICIO POR CAMBIO  DE BATERIA </t>
  </si>
  <si>
    <t>Coordinador Administrativo - Financiero (E )</t>
  </si>
  <si>
    <t>CPA. CECILIA BAQUE</t>
  </si>
  <si>
    <t>TOTAL</t>
  </si>
  <si>
    <t>IVA 12%</t>
  </si>
  <si>
    <t>SUBTOTAL 12%</t>
  </si>
  <si>
    <t>SUBTOTAL IVA 0%</t>
  </si>
  <si>
    <t>IRMA NARANJO</t>
  </si>
  <si>
    <t>OTROS SERVICIOS</t>
  </si>
  <si>
    <t xml:space="preserve">MENORANDO S/N </t>
  </si>
  <si>
    <t>LECHE EN FORMULA PARA LOS NIÑOS DE CASA HOGAR GUAYAQUIL</t>
  </si>
  <si>
    <t>ROGER LASSO </t>
  </si>
  <si>
    <t>LECHE Y CREMA EN ESTADO SOLIDO</t>
  </si>
  <si>
    <t>001-001-0000017</t>
  </si>
  <si>
    <t>ZIMBRA INSTITUCIONAL</t>
  </si>
  <si>
    <t>ARREGLO DE COCINA DE CASA HOGAR GUAYAQUIL</t>
  </si>
  <si>
    <t>FIERRO TANDAZO CESAR</t>
  </si>
  <si>
    <t>SERVICIOS DE REPARACION DE APARATOS DOMESTICOS ELECTRICOS, COMO POR EJEMPLO EQUIPO CASERO DE COCINA</t>
  </si>
  <si>
    <t>001-001-000000051( COMPROBANTE DE LIQUIDACION DE COMPRA)</t>
  </si>
  <si>
    <t>OTROS BIENES</t>
  </si>
  <si>
    <t>Memorando N° MIES-CZ-8-DDG2-2018-2495-M</t>
  </si>
  <si>
    <t>COMPRA DE PRENDAS DE PROTECCION CNH</t>
  </si>
  <si>
    <t>ASOTEX COFEC</t>
  </si>
  <si>
    <t>SERVICIOS DE CONFECCION DE PRENDAS DE VESTIR</t>
  </si>
  <si>
    <t>001-001-000000026</t>
  </si>
  <si>
    <r>
      <t>Memorando N° MIES-CZ-8-DDG2-2018-001-WC</t>
    </r>
    <r>
      <rPr>
        <sz val="11"/>
        <color rgb="FF222222"/>
        <rFont val="Arial"/>
        <family val="2"/>
      </rPr>
      <t> </t>
    </r>
  </si>
  <si>
    <t>ARREGLO DE VARIAS CERRADURAS Y COPIA DE LLAVES DE VEHICULOS DISTRITALES</t>
  </si>
  <si>
    <t>TALLER SAN VICENTE</t>
  </si>
  <si>
    <t>CERRADURAS</t>
  </si>
  <si>
    <t>001-001-000001244</t>
  </si>
  <si>
    <t> MEMORANDO Nro. MIES-CZ-8DDG2-2018-2815-M</t>
  </si>
  <si>
    <t>SERVICIO DE ENTREGA DE REFRIGUERIOS , ARREGLOS FLORALES Y MOVILIZACIÓN PARA EVENTO DE  DISCAPACIDADES</t>
  </si>
  <si>
    <t>MONTALVO WONG ANDREA</t>
  </si>
  <si>
    <t>s-003-001-000001430</t>
  </si>
  <si>
    <t>ENTREGA DE VIVERES PARA CASA HOGAR GUAYAQUIL</t>
  </si>
  <si>
    <t>VERA GONZALEZ XAVIER</t>
  </si>
  <si>
    <t>SERVICIOS COMERCIALES AL POR MAYOR PRESTADOS A COMISION O POR CONTRATO, DE FRUTAS</t>
  </si>
  <si>
    <t>001-001-000001077</t>
  </si>
  <si>
    <t>001-001-000001076</t>
  </si>
  <si>
    <t>001-001-000001075</t>
  </si>
  <si>
    <t>001-001-000001072</t>
  </si>
  <si>
    <t>001-001-000001082</t>
  </si>
  <si>
    <t>001-001-000001080</t>
  </si>
  <si>
    <t>001-001-000001079</t>
  </si>
  <si>
    <t>001-001-000001078</t>
  </si>
  <si>
    <t>Menorando Nro. MIEZ-CZ-8-DDG2-2018-3398-M</t>
  </si>
  <si>
    <t xml:space="preserve">PUBLICACION DE EXTRACTO JUDICIAL POR 3 DIAS </t>
  </si>
  <si>
    <t>MEDIOS PUBLICOS EP</t>
  </si>
  <si>
    <t>SERVICIO DE PUBLICACIONES</t>
  </si>
  <si>
    <t>004-001-009-000043832</t>
  </si>
  <si>
    <t>MenorandO Nro. MIEZ-CZ-8-DDG2-2018-2718-M</t>
  </si>
  <si>
    <t>MOVILIZACIÓN DE NIÑOS DE CASA HOGAR GUAYAQUIL POR PASO EXTRAMURAL</t>
  </si>
  <si>
    <t>CESAR JACOME</t>
  </si>
  <si>
    <t>OTROS MEDIOS DE TRANSPORTE TERRESTRE DE PASAJERO</t>
  </si>
  <si>
    <t>001-001-0000379</t>
  </si>
  <si>
    <t>VARIOS ZIMBRAS INSTITUCIONALES DE REQUERIMIENTOS</t>
  </si>
  <si>
    <t>PASAJES AEREOS POR MOVILIZACION DE FUNCIONARIOS DE LA DIRECCION DISTRITAL</t>
  </si>
  <si>
    <t>TAME EP</t>
  </si>
  <si>
    <t>SERVICIOS DE TRANSPORTE DE PASAJEROS POR LINEAS AEREAS DE SERVICIO REGULAR</t>
  </si>
  <si>
    <t>001-020-000026952</t>
  </si>
  <si>
    <t>Memorando MIES-CZ-DDG2-2018-3258</t>
  </si>
  <si>
    <t>REPARACION DEL CIGÜEÑAL DEL VEHICULO DE PLACA GXI -262</t>
  </si>
  <si>
    <t>RN-MOTORS</t>
  </si>
  <si>
    <t xml:space="preserve">SERVICIOS DE MANTENIMIENTO Y REPARACION DE VEHICULOS DE MOTOR. </t>
  </si>
  <si>
    <t>001-001-00001275</t>
  </si>
  <si>
    <t>Memorando N° MIES-CZ-8-DDG2-2017-3092-M</t>
  </si>
  <si>
    <t>IMPRESIÓN DE ROLL UP PARA MISION TERNURA</t>
  </si>
  <si>
    <t xml:space="preserve">IMPRENTA EL ARTE </t>
  </si>
  <si>
    <t>SERVICIO DE IMPRESIÓN DE DOCUMENTOS</t>
  </si>
  <si>
    <t>001-001-000018203</t>
  </si>
  <si>
    <t>Memorando MIES-CZ-DDG2-2018-3438</t>
  </si>
  <si>
    <t xml:space="preserve">COMPRA DE SCANNERS </t>
  </si>
  <si>
    <t>VANESSA ARREAGA</t>
  </si>
  <si>
    <t>SERVICIOS COMERCIALES AL POR MENOR DE EQUIPO DE INFORMATICA Y PROGRAMAS INFORMATICOS BASICOS A COMISION O POR CONTRATO</t>
  </si>
  <si>
    <t>001-001-000000162</t>
  </si>
  <si>
    <t>Memorando MIES-CZ-DDG2-2018-2211</t>
  </si>
  <si>
    <t>COMPRA DE DISPOSITIVOS PERIFERICOS COMPUTACIONALES</t>
  </si>
  <si>
    <t>001-001-000000157</t>
  </si>
  <si>
    <t>RESPONSABLE DE ASUNTOS ADMINISTRATIVOS</t>
  </si>
  <si>
    <t>VALOR TOTAL</t>
  </si>
  <si>
    <t>Cant.</t>
  </si>
  <si>
    <t>Nº Factura</t>
  </si>
  <si>
    <t>Nº</t>
  </si>
  <si>
    <t>INFIMA DEL MES DE  AGOSTO 2018</t>
  </si>
  <si>
    <t>Ing. Ronny Camba</t>
  </si>
  <si>
    <t>Otros Bienes</t>
  </si>
  <si>
    <t xml:space="preserve">Mediante Memorando No. MIES-CZ8-DDG3-2018-168M, de fecha 18  de junio 2018, la Máxima Autoridad, Econ. Edwin Feijoo autorizó el gasto para  la adquiscion de materiales publicitario </t>
  </si>
  <si>
    <t xml:space="preserve">TARJETA DE PRESENTACIÓN EN CARTULINA DE LINO
</t>
  </si>
  <si>
    <t xml:space="preserve">FIGUEROA BONILLA DAVID RAMOS </t>
  </si>
  <si>
    <t>MATERIALES DE PUBLICIDAD COMERCIAL, CATALOGOS COMERCIALES Y ARTICULOS SIMILARES: ANUARIOS COMERCIALES, CATALOGOS DE LIBROS, DE MUSICA, DE OBRAS DE ARTE, CARTAS PUBLICITARIAS, LIBROS Y FOLLETOS DE PROPAGANDA, PROPAGANDA DE TURISMO, TARJETAS DEPROPAGANDA</t>
  </si>
  <si>
    <t>32530.00.1</t>
  </si>
  <si>
    <t>001-001-000802</t>
  </si>
  <si>
    <t>AFICHES TAMAÑO A 3 EN COUCHE DE 300 GR MATE</t>
  </si>
  <si>
    <t>001-001-000803</t>
  </si>
  <si>
    <t>LONA IMPRESA DE 13 ONZA DE 1,80 X 4, INCLUYE INTALACION EN PARED LABRADA PARA ALTA.</t>
  </si>
  <si>
    <t>ROLL UPS</t>
  </si>
  <si>
    <t>IMPRESIÓN DE VINIL MICROPERFORADO DE 1,70 X 1 INCLUYE INSTALACION</t>
  </si>
  <si>
    <t>IMPRESIÓN DE VINIL MICROPERFORADO DE 0,98 X 0,95 INCLUYE INSTALACION</t>
  </si>
  <si>
    <t>IMPRESIÓN DE VINIL MICROPERFORADO DE 0,98 X 1,30 INCLUYE INSTALACION</t>
  </si>
  <si>
    <t>IMPRESIÓN DE VINIL MICROPERFORADO DE 0,94 X 0,40 INCLUYE INSTALACION</t>
  </si>
  <si>
    <t>IMPRESIÓN DE VINIL MICROPERFORADO DE 1,35 X 0,40 INCLUYE INSTALACION</t>
  </si>
  <si>
    <t>IMPRESIÓN DE VINIL MICROPERFORADO DE 1,20 X 0,75 INCLUYE INSTALACION</t>
  </si>
  <si>
    <t>IMPRESIÓN DE VINIL MICROPERFORADO DE 1 X 0,50 INCLUYE INSTALACION</t>
  </si>
  <si>
    <t>IMPRESIÓN DE VINIL MICROPERFORADO DE 1,60 X 1 INCLUYE INSTALACION</t>
  </si>
  <si>
    <t>IMPRESIÓN DE VINIL MICROPERFORADO DE 1,76 X 1,40 INCLUYE INSTALACION</t>
  </si>
  <si>
    <t>LONA IMPRESA DE 6 X 1,50 PARA ESTRUCTURA METALICA INCLUYE INSTALACION</t>
  </si>
  <si>
    <t>LONA IMPRESA DE 3 X 2,50 PARA ESTRUCTURA METALICA INCLUYE INSTALACION</t>
  </si>
  <si>
    <t>IMPRESIÓN DE LONA PARA ROLL UPS DE 2 X 0,75 INCLUYE INSTALACION</t>
  </si>
  <si>
    <t>VINIL NEGRO LLANO DE 1,34 X 2,1 INCLUYE INSTALACION</t>
  </si>
  <si>
    <t>VINIL NEGRO LLANO DE 1,05 X 2,1 INCLUYE INSTALACION</t>
  </si>
  <si>
    <t>VINIL NEGRO LLANO DE 2,1 X 0,70 INCLUYE INSTALACION</t>
  </si>
  <si>
    <t>VINIL IMPRESO LOGO DE 1,28 X 1,25 INCLUYE INSTALACION</t>
  </si>
  <si>
    <t>VINIL IMPRESO DE 0,59 X 0,41 INCLUYE INSTALACION</t>
  </si>
  <si>
    <t>VINIL IMPRESO DE 0,31 X 0,22 INCLUYE INSTALACION</t>
  </si>
  <si>
    <t xml:space="preserve">Mediante Memorando No. MIES-CZ8-DDG3-2018-1249-M, de fecha 08  de junio 2018, la Máxima Autoridad, Econ. Edwin Feijoo autorizó el gasto para  el alquiler  de   2 impresos para el uso del personal tecnico y administrativo de la Direccion Distrital </t>
  </si>
  <si>
    <t xml:space="preserve">ALQUILER DE IMPRESORA </t>
  </si>
  <si>
    <t xml:space="preserve">COPEIRMATICA CIA. LTDA. </t>
  </si>
  <si>
    <t>SERVICIOS DE EQUIPO PERIFERICO Y LECTORES MAGNETICOS U OPTICOS ARRENDAMIENTO CON O SIN OPCION DE COMPRA U OTROS SERVICIOS DE ALQUILER RELATIVOS A MAQUINARIA Y EQUIPO DE INFORMATICA SIN OPERARIOS COMO POR EJEMPLO EQUIPO ELECTRONICO DE PROCESAMIENTO DE DAT</t>
  </si>
  <si>
    <t>73124.00.1</t>
  </si>
  <si>
    <t>002-001-0001390</t>
  </si>
  <si>
    <t xml:space="preserve">Mediante Memorando No. MIES-CZ8-DDG3-2018-1554-M, de fecha 18 de julio laMáxima Autoridad, Econ. Edwin Feijoo Román autorizó el gasto por el   adquisciion  de  mesas pegable  </t>
  </si>
  <si>
    <t xml:space="preserve">AQUISICION DE MESA  PEGABLE PLASTICA </t>
  </si>
  <si>
    <t xml:space="preserve">MASSUHIMPORTECH S.A </t>
  </si>
  <si>
    <t>MESAS DE PLASTICO</t>
  </si>
  <si>
    <t>38122.00.2</t>
  </si>
  <si>
    <t>001-003-006091</t>
  </si>
  <si>
    <t xml:space="preserve">Mediante Memorando No. MIES-CZ8-DDG3-2018-1603-M, de fecha 23 de julio laMáxima Autoridad, Econ. Edwin Feijoo Román autorizó el gasto por el   alquiler de sonido </t>
  </si>
  <si>
    <t xml:space="preserve">ALQUILER DE SONIDO Y DECORACION </t>
  </si>
  <si>
    <t xml:space="preserve">TORRES OCHOA TELMO VICENTE </t>
  </si>
  <si>
    <t>SERVICIOS AUXILIARES DE ESPECTACULOS N.C.P. (OPERACION DE DECORADOS Y TELONERIA DE FONDO, EQUIPO DE ILUMINACION Y SONIDO PARA REPRESENTACIONES)</t>
  </si>
  <si>
    <t>96290.01.1</t>
  </si>
  <si>
    <t>001-001-000295</t>
  </si>
  <si>
    <t>Autorización de gasto por Adquisición de pasajes Aéreos según Memorando No. MIES-CZ-8-DDG3-2018-0929-M, suscrito por la Ing. Karen Herrera</t>
  </si>
  <si>
    <t>Fee de emisión por Pasaje Aéreos para personal Administrativo de la Dirección Distrital 09D24 Durán MIES</t>
  </si>
  <si>
    <t>SERVICIOS DE TRANSPORTE AEREO DE PASAJEROS POR LINEAS AEREAS DE SERVICIO EN HORARIOS REGULAR, INCLUSO LOS HELICOPTEROS DE CUALQUIER TIPO</t>
  </si>
  <si>
    <t>66110.00.1</t>
  </si>
  <si>
    <t>001-001-005352</t>
  </si>
  <si>
    <t>Pasaje Aéreos para personal Administrativo de la Dirección Distrital 09D24 Durán MIES Analista de Participación Ciudadana</t>
  </si>
  <si>
    <t>001-001-005351</t>
  </si>
  <si>
    <t xml:space="preserve">Mediante Memorando No. MIES-CZ8-DDG3-2018-1817-M, de fecha 16 de agosto laMáxima Autoridad, Econ. Edwin Feijoo Román autorizó el gasto por la adquiscion de 3 carpas </t>
  </si>
  <si>
    <t xml:space="preserve">ADQUISICION DE CARPAS </t>
  </si>
  <si>
    <t xml:space="preserve">VALLEJO BALSECA CARLOS DANIEL </t>
  </si>
  <si>
    <t xml:space="preserve">CARPAS </t>
  </si>
  <si>
    <t>27160.01.1</t>
  </si>
  <si>
    <t>001-001-8523</t>
  </si>
  <si>
    <t>Mediante Memorando No. MIES-CZ8-DDG3-2018-01312-M, de fecha 18 de junio 2018, la Máxima Autoridad, Econ. Edwin Feijoo Román autorizó el gasto por elaboración de chalecos para el personal  adminsitrativo de la Dirección Distrital 09D24 Durán MIES</t>
  </si>
  <si>
    <t xml:space="preserve">Elaboración de Chaleco para el Personal administrativo </t>
  </si>
  <si>
    <t>ASOCIACION DE PRODUCCION TEXTIL CONFECCIONES VALILY ASOPROVALILY</t>
  </si>
  <si>
    <t>CHALECO EN GABARDINA</t>
  </si>
  <si>
    <t>28226.00.6</t>
  </si>
  <si>
    <t>001-001-0039</t>
  </si>
  <si>
    <t xml:space="preserve">Mediante Memorando No. MIES-CZ8-DDG3-2018-1645-M, de fecha 25  de jULIO 2018, la Máxima Autoridad, Econ. Edwin Feijoo autorizó el gasto para  la adquisicion de 300 pines para la actividad de reconocimiento a personas cuidadoras </t>
  </si>
  <si>
    <t xml:space="preserve">AQUISICION DE PINES </t>
  </si>
  <si>
    <t xml:space="preserve">CUSME CAICEDO SANTA MARYUNI </t>
  </si>
  <si>
    <t>PINES</t>
  </si>
  <si>
    <t>42999.08.11</t>
  </si>
  <si>
    <t>001-001-00204</t>
  </si>
  <si>
    <t>002-001-0001384</t>
  </si>
  <si>
    <t xml:space="preserve">Mediante Memorando No. MIES-CZ8-DDG3-2018-1339-M, de fecha 20 de junio 2018, la Máxima Autoridad, Econ. Karen Herrera  autorizó el gasto para  la adquiscion de  pintura para la actividad caminando por familias felices </t>
  </si>
  <si>
    <t xml:space="preserve">ADQUISICION DE PINTURA </t>
  </si>
  <si>
    <t xml:space="preserve">RIVAS CABRERA BENJAMIN ANDRES </t>
  </si>
  <si>
    <t>PINTURAS Y BARNICES (INCLUIDO ESMALTES Y LACAS) BASADAS EN POLIMEROS SINTETICOS O POLIMEROS NATURALES QUIMICAMENTE MODIFICADOS, DISPERSOS O DISUELTOS EN UN MEDIO ACUOSO</t>
  </si>
  <si>
    <t>35110.00.1</t>
  </si>
  <si>
    <t>001-001-000274</t>
  </si>
  <si>
    <t>Mediante Memorando No. MIES-CZ8-DDG3-2018-0530-M, de fecha 07 de marzo 2018, la Máxima Autoridad, Econ. Edwin Feijoo Román autorizó el gasto para el abastecimiento de combustible para 4 vehículos de la Dirección Distrital 09D24 Durán MIES</t>
  </si>
  <si>
    <t>Abastecimiento de combustible correspondiente al mes de julio 2018 Galones</t>
  </si>
  <si>
    <t>ATIMASA S.A.</t>
  </si>
  <si>
    <t>001-030-17990</t>
  </si>
  <si>
    <t>001-001-005297</t>
  </si>
  <si>
    <t>001-001-005295</t>
  </si>
  <si>
    <t>Requerimiento mediante memorando No. MIES-CZ-8-DDG3-2018-0005-M, suscrito por el Ing. Ronny Camba y autorizado por el Econ. Edwin Feijoo, Director Distrital</t>
  </si>
  <si>
    <t>Adquisición de Agua Potable por tanquero para la ciudad de Durán (Recarga de 9mts3)</t>
  </si>
  <si>
    <t>URUCHIMA TITO SEGUNDO VICENTE</t>
  </si>
  <si>
    <t>SUMINISTRO DE AGUA EN TANQUEROS</t>
  </si>
  <si>
    <t>001-001-786</t>
  </si>
  <si>
    <t>INFIMAS CUANTIAS CORRESPONDIENTES AL MES DE  AGOSTO DEL 2018</t>
  </si>
  <si>
    <t>DIRECCIÓN DISTRITAL 09D24 DURÁN MIES</t>
  </si>
  <si>
    <t xml:space="preserve">TOTAL </t>
  </si>
  <si>
    <t>REQUERIMIENTO,MEMORANDOS DE ADQUISICIÓN Y PAGO, VALIDACION DE FACTURA, DOCUMENTOS HABILITANTES, LISTA DE TARJETAS DE COMBUSTIBLES, CERTIFICACIÓN PRESUPUESTARIA, ACTA DE VERIFICACIÓN</t>
  </si>
  <si>
    <t>639.8300  </t>
  </si>
  <si>
    <t>1.00  </t>
  </si>
  <si>
    <t>ADQUISICIÓN DE COMBUSTIBLE PARA LOS VEHICULOS DE LA DDG1 CENTRO SUR</t>
  </si>
  <si>
    <t>SERVICIOS COMERCIALES AL POR MAYOR PRESTADOS A COMISION O POR CONTRATO, DE CARTON</t>
  </si>
  <si>
    <t>001-030-000017944</t>
  </si>
  <si>
    <t>REQUERIMIENTOS,PROFORMA, ORDEN DEL SERVICIO, VALIDACIÓN DE FACTURA, CERTIFICACIÓN PRESUPUESTARIA, AUTORIZADO POR EL DDG1</t>
  </si>
  <si>
    <t>385.8400  </t>
  </si>
  <si>
    <t>ADQUISICIÓN DE MATERIAL DE ASEO OPARA CD-CDI DE LA DDGI</t>
  </si>
  <si>
    <t>MACAS BARBERAN HENRY DAVID</t>
  </si>
  <si>
    <t>SERVICIOS COMERCIALES AL POR MENOR DE PRODUCTOS DE LIMPIEZA EN TIENDAS ESPECIALIZADAS</t>
  </si>
  <si>
    <t>001-001-000026770</t>
  </si>
  <si>
    <t>Otros Servicio</t>
  </si>
  <si>
    <t>REQUERIMIENTO, ORDEN DE SERVICIO, DOC HABILITANTES,CERTIFICACIÓN PRESUPUESTARIA, ACTA DE ENTREGA-RECEPCIÓN, ACTA DE INGRESO, ACTA VALORADA, CUADO COMPARATIVO, PROFORMAS, FOTOS, LISTADO</t>
  </si>
  <si>
    <t>7.7500  </t>
  </si>
  <si>
    <t>200.00  </t>
  </si>
  <si>
    <t>ELABORACIÓN DE PRENDAS DE VESTIR: CAMISETAS POLO PIQUE DE 1ERA CALIDAD PARA HOMBRE Y MUJER BORDADOS EN FRENTE Y ESPALDA TALLA DESDE 36 HASTA 42</t>
  </si>
  <si>
    <t>GALVIS FRANCO ESTEFANIA</t>
  </si>
  <si>
    <t>001-001-000000006</t>
  </si>
  <si>
    <t>4.0000  </t>
  </si>
  <si>
    <t>199.00  </t>
  </si>
  <si>
    <t>ELABORACIÓN DE PRENDAS DE VESTIR: - GORRAS CON HEBILLAS CON 4 LOGOS BORDADOS 1 DELANTERFO Y 3 POSTERIOR</t>
  </si>
  <si>
    <t>25.0000  </t>
  </si>
  <si>
    <t>100.00  </t>
  </si>
  <si>
    <t>ELABORACIÓN DE PRENDAS DE VESTIR: CHALECOS CON CIERRE Y BOTONES 3 BORDADOS EN FRENTE Y 1 ESPALDA</t>
  </si>
  <si>
    <t>REQUERIMIENTO, ORDEN DE SERVICIO, DOC HABILITANTES, INFORME DE CONFORMIDAD, HOJA DE RUTA</t>
  </si>
  <si>
    <t>80.0000  </t>
  </si>
  <si>
    <t>17.00  </t>
  </si>
  <si>
    <t>RECORRIDOS DEL MES DE JULIO DEL 2018 - BONO JOAQUIN GALLEGOS LARA</t>
  </si>
  <si>
    <t>MERINO BURGOS GLORIA MARGARITA</t>
  </si>
  <si>
    <t>SERVICIOS DE ALQUILER DE AUTOMOVILES CON CONDUCTOR, DONDEQUIERA QUE SE PRESTEN, EXCEPTO LOS SERVICIOS DE TAXI. ESOS SERVICIOS SE PRESTAN GENERALMENTE EN UN PERIODO DE TIEMPO CONCRETO Y A UN NUMERO LIMITADO DE PASAJEROS Y PUEDEN INCLUIR EL TRANSPORTE A MAS</t>
  </si>
  <si>
    <t>001-001-0000000207</t>
  </si>
  <si>
    <t>REQUERIMIENTO, ORDEN DE SERVICIO, ACTA DE ENTREGA RECEPCIÓN, ACTA DE VERIFICACION, ACTA DE INGRESO, ACTA VALORADA, DOC HABILITANTES, VALIDACION DE FACTURA, AUTORIZADO POR DIRECTORA DISTRITAL</t>
  </si>
  <si>
    <t>42.0000  </t>
  </si>
  <si>
    <t>LONA BLANCA FORMAto 100cmx150 cm</t>
  </si>
  <si>
    <t>PLUAS ALVARADO DAVID EDUARDO</t>
  </si>
  <si>
    <t>LONA DE LINO</t>
  </si>
  <si>
    <t>001-001-000000199</t>
  </si>
  <si>
    <t>0.4300  </t>
  </si>
  <si>
    <t>1,200.00  </t>
  </si>
  <si>
    <t>CERTIFCADOS IMPRESOS CARTULINA PLEGABLE # 14 A FUL COLOR SEGUN MUESTRA PARA: RECONOCIMIENTO HONORIUFICO A CUIDADO DE PERSONAS CON DISCAPACIDAD</t>
  </si>
  <si>
    <t>REIMPRESIONES</t>
  </si>
  <si>
    <t>REQUERIMIENTO, CERT. PRESUPUESTARIA, SUMILLA INSERTA EN MEMORANDO, DOCUMENTOS HABILITANTES</t>
  </si>
  <si>
    <t>79.9500  </t>
  </si>
  <si>
    <t>REEMBOLSO FDE GASTOS EROGAL NACIONAL PAX. TOLEDO VERONICA RUTA: GYE/UIO FECHA 23/07/2018</t>
  </si>
  <si>
    <t>VENTA DE BILLETES DE VIAJE</t>
  </si>
  <si>
    <t>001-001-000005329</t>
  </si>
  <si>
    <t>98.0100  </t>
  </si>
  <si>
    <t>FEE DE SERVICIO NACIONAL POR BOLETO FACT 5329</t>
  </si>
  <si>
    <t>001-001-000005330</t>
  </si>
  <si>
    <t>REQUERIMIENTO, ORDEN DE TRABAJO, PROFORMAS, CUADRO COMPARATIVO, CERTIFICACION PRESUPUESTARIA, DOCUMENTOS HABILITANTES DEL PROVEEDOR , ACTA DE VERIFICACIÓN,ACTA DE ENTREGA –RECEPCIÓN, AUTORIZADO DEL DIRECTOR DISTRITAL CENTRO SUR</t>
  </si>
  <si>
    <t>2.9000  </t>
  </si>
  <si>
    <t>50.00  </t>
  </si>
  <si>
    <t>PLANOS CARTOGRAFICOS EN TAMAÑO A2 A COLOR SEGUN MUESTRA</t>
  </si>
  <si>
    <t>SERVICIOS DE IMPRESION EN COLOR</t>
  </si>
  <si>
    <t>001-001-000000201</t>
  </si>
  <si>
    <t>REQUERIMIENTO, ORDEN DE TRABAJO, PROFORMAS, CUADRO COMPARATIVO, CERTIFICACION PRESUPUESTARIA, DOCUMENTOS HABILITANTES DEL PROVEEDOR , ACTA DE VERIFICACIÓN,ACTA DE ENTREGA –RECEPCIÓN, AUTORIZADO DEL DIRECTOR DISTRITAL CENTRO SUR-</t>
  </si>
  <si>
    <t>4.5000  </t>
  </si>
  <si>
    <t>196.00  </t>
  </si>
  <si>
    <t>CREDENCIALES CON CORDON SERIGARFIADO A COLORES</t>
  </si>
  <si>
    <t>SERVICIO DE IMPRESION DIGITAL DE DOCUMENTOS CON FOTOGRAFIAS, REPRODUCCION POR UNA CARA</t>
  </si>
  <si>
    <t>0.0610  </t>
  </si>
  <si>
    <t>4,000.00  </t>
  </si>
  <si>
    <t>FICHAS DE MONITOREO DE NIÑAS IMPRESION AMBOS LADOS EN PAPEL BOND DE 75GR FORMATO A FULL COLOR</t>
  </si>
  <si>
    <t>SERVICIO DE IMPRESION DIGITAL DE DOCUMENTOS CON TEXTO E IMAGENES, REPRODUCCION POR AMBAS CARAS,</t>
  </si>
  <si>
    <t>0.0520  </t>
  </si>
  <si>
    <t>16,000.00  </t>
  </si>
  <si>
    <t>FICHAS DE VULNERABILIDAD EN PAPEL BOND DE 75 GR FORMATO A4 A COLORES</t>
  </si>
  <si>
    <t>MEMORANDO Nro. MIES-CZ-8-DDG1-AGAR-DARH-2018-0016-M 09/08/2018 CONVOCATORIA AL “TALLER DE POLITICAS DE PROTECCIÓN ESPECIAL “ZIMBRA ING. GLORIA CALDERÓN MEMORANDO Nro.MIES-SPE-2018-0652-M, QUITO D.M, 09 DE AGOSTO DE 2018, MEMORANDO Nro.MIES-SPE-2018-0642- MEMORANDO Nro.MIES-SPE-2018-0669-M, QUITO, D.M., 16/08/2018, CERTIFICACIÓN PRESUPUESTARIA</t>
  </si>
  <si>
    <t>136.0900  </t>
  </si>
  <si>
    <t>REEMBOLSO DE GASTOS AEROGAL NAC PARA YAGUAL ROSA EN LA RUTA GYE-UIO-GYE DEL 09/08/2018</t>
  </si>
  <si>
    <t>001-001-000005353</t>
  </si>
  <si>
    <t>REEMBOLSO DE GASTOS AEROGAL NAC PARA YAGUAL ROSA EN LA RUTA UIO/-GYE DEL 09/08/2018</t>
  </si>
  <si>
    <t>REEMBOLSO DE GASTOS AEROLANE LINEAS AEREAS NAC DEL EC. S.ELENITA MARINEZ EN LA RUTA -UIO-GYE DEL 09/08/2018.</t>
  </si>
  <si>
    <t>MEMORANDO Nro. MIES-CZ-8-DDG1-AGAR-DARH-2018-0016-M 09/08/2018 CONVOCATORIA AL “TALLER DE POLITICAS DE PROTECCIÓN ESPECIAL “ZIMBRA ING. GLORIA CALDERÓN MEMORANDO Nro.MIES-SPE-2018-0652-M, QUITO D.M, 09 DE AGOSTO DE 2018, MEMORANDO Nro.MIES-SPE-2018-0642- MEMORANDO Nro.MIES-SPE-2018-0669-M, QUITO, D.M., 16/08/2018, CERTIFICACIÓN PRESUPUESTARIA. -</t>
  </si>
  <si>
    <t>FEE DE SERVICIO NACIONAL POR BOLETO FACT 5353</t>
  </si>
  <si>
    <t>001-001-000005354</t>
  </si>
  <si>
    <t>MEMORANDO Nro. MIES-CZ-8-DDG1-AGAR-DARH-2018-0016-M 09/08/2018 CONVOCATORIA AL “TALLER DE POLITICAS DE PROTECCIÓN ESPECIAL “ZIMBRA ING. GLORIA CALDERÓN MEMORANDO Nro.MIES-SPE-2018-0652-M, QUITO D.M, 09 DE AGOSTO DE 2018, MEMORANDO Nro.MIES-SPE-2018-0642- MEMORANDO Nro.MIES-SPE-2018-0669-M, QUITO, D.M., 16/08/2018, CERTIFICACIÓN PRESUPUESTARIA.</t>
  </si>
  <si>
    <t>15.0000  </t>
  </si>
  <si>
    <t>REQUERIMIENTO, PROFORMA, DOC HABILITANTES, VALIDACION DE FACTURA, AUTORIZADO POR DDG1</t>
  </si>
  <si>
    <t>47.6200  </t>
  </si>
  <si>
    <t>2.00  </t>
  </si>
  <si>
    <t>ADQUISICIÓN DE TONER PARA IM´PRESORA DEL AREA DE SERVICIO SOCIALES HP LASER JET 78A P1606 DN</t>
  </si>
  <si>
    <t>SERVICIOS Y COMERCIO OFFICEOUTLET CIA. LTDA</t>
  </si>
  <si>
    <t>TONER</t>
  </si>
  <si>
    <t>001-100-000008274</t>
  </si>
  <si>
    <t>MEMORANDO Nro. MIES-CGAF-DARH-2018-2740-M, CRONOGRAMA DE TALLER DE ADMINISTRACIÓN DE RECURSOS C HUMANOS, COPIA DE PASES, ZIMBRA DE ING, CALDERÓN. DOC HABILITANTES.</t>
  </si>
  <si>
    <t>FEE DE SERVICIO NACIONAL POR BOLETO FACT 5378</t>
  </si>
  <si>
    <t>001-001-000005379</t>
  </si>
  <si>
    <t>71.2400  </t>
  </si>
  <si>
    <t>REEMBOLSO DE GASTOS AEROLANE LINEAS AEREAS NAC PARA VERONICA TOLEDO EN LA RUTA GYE-UIO-GYE DEL 15/08/2018. TALLER EN QUITO SEGÚN MEMORANDO Nro. MIES-CGAF-DARH-2018-2740-M,</t>
  </si>
  <si>
    <t>001-001-000005378</t>
  </si>
  <si>
    <t>REQUERIMIENTOS, PROFORMA, CUADRO COMPARATIVO, CERTIFICACIÓN, DOC HABILITANTES, ACTA DE ENTREGA-RECEPCIÓN, INGRESO, ACTA VALORADA, VAKIDACIÓN FACTURA, AUTORIZADO DDG</t>
  </si>
  <si>
    <t>0.8000  </t>
  </si>
  <si>
    <t>1,848.00  </t>
  </si>
  <si>
    <t>ADQUISICIÓN DE MATERIALES DIDÁCTICOS: PLIEGO DE FOMIX VARIOS COLORES</t>
  </si>
  <si>
    <t>MERCHAN ESCALANTE PAMELA VERONICA</t>
  </si>
  <si>
    <t>FOMIX</t>
  </si>
  <si>
    <t>0.9000  </t>
  </si>
  <si>
    <t>792.00  </t>
  </si>
  <si>
    <t>ADQUISICIÓN DE MATERIALES DIDÁCTICOS: TELA CAMBRELA DE 2 METROS AMARILLO, AZUL, NARANJA</t>
  </si>
  <si>
    <t>SERVICIOS DE TELAS</t>
  </si>
  <si>
    <t>1.5000  </t>
  </si>
  <si>
    <t>132.00  </t>
  </si>
  <si>
    <t>ADQUISICIÓN DE MATERIALES DIDÁCTICOS: ESPONJA DE FORMA RECTANGULAR</t>
  </si>
  <si>
    <t>ESPONJAS NATURALES DE ORIGEN ANIMAL</t>
  </si>
  <si>
    <t>0.5000  </t>
  </si>
  <si>
    <t>264.00  </t>
  </si>
  <si>
    <t>ADQUISICIÓN DE MATERIALES DIDÁCICOS PARA LOS EDUCADORES CNH-</t>
  </si>
  <si>
    <t>CINTA DOBLE FAZ DELGADA SIN RESPALDO</t>
  </si>
  <si>
    <t>REQUERIMIENTOS, PROFORMA, CUADRO COMPARATIVO, CERTIFICACIÓN, DOC HABILITANTES, ACTA DE ENTREGA-RECEPCIÓN, INGRESO, ACTA VALORADA, VAKIDACIÓN FACTURA, AUTORIZADO DDG1</t>
  </si>
  <si>
    <t>7.0000  </t>
  </si>
  <si>
    <t>ADQUISICIÓN DE MATERIALES DIDÁCICOS PARA LOS EDUCADORES CNH</t>
  </si>
  <si>
    <t>PISTOLA DE SILICONA CALIENTE</t>
  </si>
  <si>
    <t>0.1500  </t>
  </si>
  <si>
    <t>2,112.00  </t>
  </si>
  <si>
    <t>ADQUISICIÓN DE MATERIALES DIDÁCICOS PARA LOS EDUCADORES CNH- PLIEGO DE PAPEL CREPE- NEGRO, BLANCO,AZUL , VERDE,CELESTE,ROSADO,ROJO,CAFÉ DOS PLIEGO POR CADA COLOR</t>
  </si>
  <si>
    <t>OTROS SERVICIOS COMERCIALES AL POR MENOR DE PAPEL</t>
  </si>
  <si>
    <t>5.0000  </t>
  </si>
  <si>
    <t>528.00  </t>
  </si>
  <si>
    <t>ADQUISICIÓN DE MATERIALES DIDÁCICOS PARA LOS EDUCADORES CNH- LITROS COLORES PRIMARIOS, AMARILLO, AZUL, ROJO Y NEGRO</t>
  </si>
  <si>
    <t>TEMPERA</t>
  </si>
  <si>
    <t>0.0900  </t>
  </si>
  <si>
    <t>2,640.00  </t>
  </si>
  <si>
    <t>SILICONA EN BARRA</t>
  </si>
  <si>
    <t>REQUERIMIENTOS, PROFORMA, ORDEN DEL COMPRA, ACTA DE ENTREGA-RECEPCIÓN, DE INGRESO, VALORADA, DOC HABILITANTES, CERT PRESUP, VALIDACION DE FACTURA, AUTORIZADO POR LA DIRECTORA DDG1</t>
  </si>
  <si>
    <t>87.4500  </t>
  </si>
  <si>
    <t>4.00  </t>
  </si>
  <si>
    <t>ADQUISICIÓN DE TONER SAMSUNG SCX 4835- 205L PARA CENTRO DIURNO</t>
  </si>
  <si>
    <t>SERVICIOS Y COMERCIO OFFICEOUTLET CIA. LTDA.</t>
  </si>
  <si>
    <t>001-100-000008283</t>
  </si>
  <si>
    <t>Alimentos y Bebidas</t>
  </si>
  <si>
    <t>REQUERIMIENTOS, ORDEN DEL SERVICIO, LISTADOS DE ADOLESCENTES, ACTAS , INFORMES, AUTORIZADOS DE DDG1</t>
  </si>
  <si>
    <t>5.3571  </t>
  </si>
  <si>
    <t>283.00  </t>
  </si>
  <si>
    <t>SERVICO DE ALIMENTACIÓN ENTREGADS A CAJE DURANTES LOS DIAS DEL 1 AL 15 DE JULIO 2018</t>
  </si>
  <si>
    <t>ASOCIACION DE SERVICIOS DE NUTRICION, REPOSTERIA, PANADERIA Y CATERING DELICIAS ESMERALDEÑAS ASOSERDELES</t>
  </si>
  <si>
    <t>PREPARACION DE ALIMENTOS Y SERVICIOS DE SUMINISTRO PRESTADOS POR ENCARGO A CASAS PARTICULARES, SUMINISTRO DE COMIDAS PREPARADAS PARA BANQUETES, EN EL PROPIO LOCAL O EN OTRAS INSTALACIONES. SE PUEDE INCLUIR TAMBIEN EL SERVICIO DE LA COMIDA</t>
  </si>
  <si>
    <t>001-001-00000170</t>
  </si>
  <si>
    <t>REQUERIMIENTOS, ORDEN DEL SERVICIO, CUADRO COMPARATIVO, PROFORMAS, CED PRESUPUESTARIA, LISTADO, AUTORIZADOS</t>
  </si>
  <si>
    <t>7.6000  </t>
  </si>
  <si>
    <t>82.00  </t>
  </si>
  <si>
    <t>ELABORACIÓN DE CAMISETAS TIPO POLO 4 COLORES, BLANCO, AMARILLO, AZUL MARINO, VERDE PARA COORDINADORAS DE LOS CDI</t>
  </si>
  <si>
    <t>ARAUJO MORA MARIA ANTONIETA</t>
  </si>
  <si>
    <t>001-001-000000851</t>
  </si>
  <si>
    <t>127.00  </t>
  </si>
  <si>
    <t>ELABORACIÓNJ DE CHALECOS MULTIBOLSILLOS CON BORDADOS PARA CDI</t>
  </si>
  <si>
    <t>CHALECO ESPECIAL EN GABARDINA</t>
  </si>
  <si>
    <t>001-001-000000852</t>
  </si>
  <si>
    <t>REQUERIMIENTO, ORDEN DEL SERVICIO, PROFORMAS, CUADRO COMPARATIVO, ACTA DE INGRESO, PROPUESTA AUTORIZADO</t>
  </si>
  <si>
    <t>491.5000  </t>
  </si>
  <si>
    <t>ADQUISICIÓN DE MATERIALES DE OFICINA : RESMAS, LAPICES HB, PAPEL,KRAFT, TEMPERAS. CARTULINAS, PINTURAS DE TELA, ROLLO DE CINTA DE EMBALAJE ECT PARA EL EVENTO DEL ENCUENTRO JUVENIL Y FESTIVAL DE TODAS LAS ARTES "EL ARTE ME INCLUYE"</t>
  </si>
  <si>
    <t>LIMA MERCHAN HUGO BYRON</t>
  </si>
  <si>
    <t>PAPEL BOND A4 75 GR</t>
  </si>
  <si>
    <t>001-001-000000347</t>
  </si>
  <si>
    <t>66.0000  </t>
  </si>
  <si>
    <t>ADQUISICIÓN DE MATERIALES DE OFICINA : FORMATO DE FOMIX VARIOS COLORES, BARRAS DE SILICÓN, LANA DE DIFERENTES COLORES, ROLLO MASKING, PAPELOGRAFO PARA EL EVENTO DEL ENCUENTRO JUVENIL Y FESTIVAL DE TODAS LAS ARTES "EL ARTE ME INCLUYE"</t>
  </si>
  <si>
    <t>PAPELOGRAFO DE PARED</t>
  </si>
  <si>
    <t>001-001-000000348</t>
  </si>
  <si>
    <t>REQUERIMIENTO, ORDEN DE SERVICIO, CERTIF PRESUP, DOC HABILITANTES, ACTAS DE RECEPCIÓN, ACTA DE CONFORMIDAD, INFORMES. ASISTENCIAS, CUADRO DE DETALLES, AUTORIZADO POR DIRECTOR DISTRITAL CENTRO SUR REQUERIMIENTO, ORDEN DE SERVICIO, CERTIF PRESUP, DOC HABILITANTES, ACTAS DE RECEPCIÓN, ACTA DE</t>
  </si>
  <si>
    <t>2.5089  </t>
  </si>
  <si>
    <t>1,102.00  </t>
  </si>
  <si>
    <t>SERVICIO DE ALIMENTACIÓN ENTREGADAS DURANTE EL MES DE JUNIO EL CDI-SAGRADO CORAZÓN DE JESÚS</t>
  </si>
  <si>
    <t>JIMENEZ BURGOS ROXANA MARINA</t>
  </si>
  <si>
    <t>001-001-000000002</t>
  </si>
  <si>
    <t>2.5090  </t>
  </si>
  <si>
    <t>70.00  </t>
  </si>
  <si>
    <t>SERVICIO DE ALIMENTACIÓN ENTREGADAS DURANTE EL DIA 2 DE JULIO A CDI- SAGRADO CORAZÓN DE JESÚS</t>
  </si>
  <si>
    <t>RINCON MAI COLOMBIA</t>
  </si>
  <si>
    <t>001-001-000000003</t>
  </si>
  <si>
    <t xml:space="preserve">Tipo de Compra </t>
  </si>
  <si>
    <t xml:space="preserve">Justificativo </t>
  </si>
  <si>
    <t xml:space="preserve">Costo U. </t>
  </si>
  <si>
    <t xml:space="preserve">Cantidad </t>
  </si>
  <si>
    <t xml:space="preserve">Objeto de Compra </t>
  </si>
  <si>
    <t xml:space="preserve">Razón Social </t>
  </si>
  <si>
    <t xml:space="preserve">Descripción CPC </t>
  </si>
  <si>
    <t xml:space="preserve">CPC </t>
  </si>
  <si>
    <t xml:space="preserve">Fecha de emisión de la factura </t>
  </si>
  <si>
    <t xml:space="preserve">Nro. Factura </t>
  </si>
  <si>
    <t xml:space="preserve">Nro. </t>
  </si>
  <si>
    <t>ALIMENTOS Y BEBIDAS</t>
  </si>
  <si>
    <t>OTROS SERVICIO</t>
  </si>
  <si>
    <t>COMBUSTIBLES</t>
  </si>
  <si>
    <t>REPUESTOS Y ACCESORIOS</t>
  </si>
  <si>
    <t/>
  </si>
  <si>
    <t>OTROS SERVI</t>
  </si>
  <si>
    <t>MEMORANDO NRO. MIES-CGAF-DARH-2018-2740-M, CRONOGRAMA DE TALLER DE ADMINISTRACIÓN DE RECURSOS C HUMANOS, COPIA DE PASES, ZIMBRA DE ING, CALDERÓN. DOC HABILITANTES.</t>
  </si>
  <si>
    <t>MEMORANDO NRO. MIES-CZ-8-DDG1-AGAR-DARH-2018-0016-M 09/08/2018 CONVOCATORIA AL “TALLER DE POLITICAS DE PROTECCIÓN ESPECIAL “ZIMBRA ING. GLORIA CALDERÓN MEMORANDO NRO.MIES-SPE-2018-0652-M, QUITO D.M, 09 DE AGOSTO DE 2018, MEMORANDO NRO.MIES-SPE-2018-0642- MEMORANDO NRO.MIES-SPE-2018-0669-M, QUITO, D.M., 16/08/2018, CERTIFICACIÓN PRESUPUESTARIA.</t>
  </si>
  <si>
    <t>MEMORANDO NRO. MIES-CZ-8-DDG1-AGAR-DARH-2018-0016-M 09/08/2018 CONVOCATORIA AL “TALLER DE POLITICAS DE PROTECCIÓN ESPECIAL “ZIMBRA ING. GLORIA CALDERÓN MEMORANDO NRO.MIES-SPE-2018-0652-M, QUITO D.M, 09 DE AGOSTO DE 2018, MEMORANDO NRO.MIES-SPE-2018-0642- MEMORANDO NRO.MIES-SPE-2018-0669-M, QUITO, D.M., 16/08/2018, CERTIFICACIÓN PRESUPUESTARIA. -</t>
  </si>
  <si>
    <t>MEMORANDO NRO. MIES-CZ-8-DDG1-AGAR-DARH-2018-0016-M 09/08/2018 CONVOCATORIA AL “TALLER DE POLITICAS DE PROTECCIÓN ESPECIAL “ZIMBRA ING. GLORIA CALDERÓN MEMORANDO NRO.MIES-SPE-2018-0652-M, QUITO D.M, 09 DE AGOSTO DE 2018, MEMORANDO NRO.MIES-SPE-2018-0642- MEMORANDO NRO.MIES-SPE-2018-0669-M, QUITO, D.M., 16/08/2018, CERTIFICACIÓN PRESUPUESTARIA</t>
  </si>
  <si>
    <t>REQUERIMIENTO MEDIANTE MEMORANDO NO. MIES-CZ-8-DDG3-2018-0005-M, SUSCRITO POR EL ING. RONNY CAMBA Y AUTORIZADO POR EL ECON. EDWIN FEIJOO, DIRECTOR DISTRITAL</t>
  </si>
  <si>
    <t>AUTORIZACIÓN DE GASTO POR ADQUISICIÓN DE PASAJES AÉREOS SEGÚN MEMORANDO NO. MIES-CZ-8-DDG3-2018-0929-M, SUSCRITO POR LA ING. KAREN HERRERA</t>
  </si>
  <si>
    <t>MEDIANTE MEMORANDO NO. MIES-CZ8-DDG3-2018-0530-M, DE FECHA 07 DE MARZO 2018, LA MÁXIMA AUTORIDAD, ECON. EDWIN FEIJOO ROMÁN AUTORIZÓ EL GASTO PARA EL ABASTECIMIENTO DE COMBUSTIBLE PARA 4 VEHÍCULOS DE LA DIRECCIÓN DISTRITAL 09D24 DURÁN MIES</t>
  </si>
  <si>
    <t xml:space="preserve">MEDIANTE MEMORANDO NO. MIES-CZ8-DDG3-2018-1339-M, DE FECHA 20 DE JUNIO 2018, LA MÁXIMA AUTORIDAD, ECON. KAREN HERRERA  AUTORIZÓ EL GASTO PARA  LA ADQUISCION DE  PINTURA PARA LA ACTIVIDAD CAMINANDO POR FAMILIAS FELICES </t>
  </si>
  <si>
    <t xml:space="preserve">MEDIANTE MEMORANDO NO. MIES-CZ8-DDG3-2018-1249-M, DE FECHA 08  DE JUNIO 2018, LA MÁXIMA AUTORIDAD, ECON. EDWIN FEIJOO AUTORIZÓ EL GASTO PARA  EL ALQUILER  DE   2 IMPRESOS PARA EL USO DEL PERSONAL TECNICO Y ADMINISTRATIVO DE LA DIRECCION DISTRITAL </t>
  </si>
  <si>
    <t xml:space="preserve">MEDIANTE MEMORANDO NO. MIES-CZ8-DDG3-2018-1645-M, DE FECHA 25  DE JULIO 2018, LA MÁXIMA AUTORIDAD, ECON. EDWIN FEIJOO AUTORIZÓ EL GASTO PARA  LA ADQUISICION DE 300 PINES PARA LA ACTIVIDAD DE RECONOCIMIENTO A PERSONAS CUIDADORAS </t>
  </si>
  <si>
    <t>MEDIANTE MEMORANDO NO. MIES-CZ8-DDG3-2018-01312-M, DE FECHA 18 DE JUNIO 2018, LA MÁXIMA AUTORIDAD, ECON. EDWIN FEIJOO ROMÁN AUTORIZÓ EL GASTO POR ELABORACIÓN DE CHALECOS PARA EL PERSONAL  ADMINSITRATIVO DE LA DIRECCIÓN DISTRITAL 09D24 DURÁN MIES</t>
  </si>
  <si>
    <t xml:space="preserve">MEDIANTE MEMORANDO NO. MIES-CZ8-DDG3-2018-1817-M, DE FECHA 16 DE AGOSTO LAMÁXIMA AUTORIDAD, ECON. EDWIN FEIJOO ROMÁN AUTORIZÓ EL GASTO POR LA ADQUISCION DE 3 CARPAS </t>
  </si>
  <si>
    <t xml:space="preserve">MEDIANTE MEMORANDO NO. MIES-CZ8-DDG3-2018-1603-M, DE FECHA 23 DE JULIO LAMÁXIMA AUTORIDAD, ECON. EDWIN FEIJOO ROMÁN AUTORIZÓ EL GASTO POR EL   ALQUILER DE SONIDO </t>
  </si>
  <si>
    <t xml:space="preserve">MEDIANTE MEMORANDO NO. MIES-CZ8-DDG3-2018-1554-M, DE FECHA 18 DE JULIO LAMÁXIMA AUTORIDAD, ECON. EDWIN FEIJOO ROMÁN AUTORIZÓ EL GASTO POR EL   ADQUISCIION  DE  MESAS PEGABLE  </t>
  </si>
  <si>
    <t xml:space="preserve">MEDIANTE MEMORANDO NO. MIES-CZ8-DDG3-2018-168M, DE FECHA 18  DE JUNIO 2018, LA MÁXIMA AUTORIDAD, ECON. EDWIN FEIJOO AUTORIZÓ EL GASTO PARA  LA ADQUISCION DE MATERIALES PUBLICITARIO </t>
  </si>
  <si>
    <t>MEMORANDO MIES-CZ-DDG2-2018-2211</t>
  </si>
  <si>
    <t>MEMORANDO MIES-CZ-DDG2-2018-3438</t>
  </si>
  <si>
    <t>MEMORANDO N° MIES-CZ-8-DDG2-2017-3092-M</t>
  </si>
  <si>
    <t>MEMORANDO MIES-CZ-DDG2-2018-3258</t>
  </si>
  <si>
    <t>MENORANDO NRO. MIEZ-CZ-8-DDG2-2018-2718-M</t>
  </si>
  <si>
    <t>MENORANDO NRO. MIEZ-CZ-8-DDG2-2018-3398-M</t>
  </si>
  <si>
    <t> MEMORANDO NRO. MIES-CZ-8DDG2-2018-2815-M</t>
  </si>
  <si>
    <t>MEMORANDO N° MIES-CZ-8-DDG2-2018-001-WC </t>
  </si>
  <si>
    <t>MEMORANDO N° MIES-CZ-8-DDG2-2018-2495-M</t>
  </si>
  <si>
    <t>SERVICIO POR CAMBIO DE BANDAS SOLICITADO POR LA COORDINACION ZONAL 8 MIES PARA CARRO DE PLACAS GXI-169</t>
  </si>
  <si>
    <t>SERVICIO DE VULCANIZADA DE RUEDAS SOLICITADO POR LA COORDINACION ZONAL 8 PARA VEHICULO DE PLACAS GXI 169</t>
  </si>
  <si>
    <t>ADQUISICIÓN DE AGUA POTABLE POR TANQUERO PARA LA CIUDAD DE DURÁN (RECARGA DE 9MTS3)</t>
  </si>
  <si>
    <t>PASAJE AÉREOS PARA PERSONAL ADMINISTRATIVO DE LA DIRECCIÓN DISTRITAL 09D24 DURÁN MIES ANALISTA DE PARTICIPACIÓN CIUDADANA</t>
  </si>
  <si>
    <t>FEE DE EMISIÓN POR PASAJE AÉREOS PARA PERSONAL ADMINISTRATIVO DE LA DIRECCIÓN DISTRITAL 09D24 DURÁN MIES</t>
  </si>
  <si>
    <t>ABASTECIMIENTO DE COMBUSTIBLE CORRESPONDIENTE AL MES DE JULIO 2018 GALONES</t>
  </si>
</sst>
</file>

<file path=xl/styles.xml><?xml version="1.0" encoding="utf-8"?>
<styleSheet xmlns="http://schemas.openxmlformats.org/spreadsheetml/2006/main">
  <numFmts count="7">
    <numFmt numFmtId="44" formatCode="_(&quot;$&quot;\ * #,##0.00_);_(&quot;$&quot;\ * \(#,##0.00\);_(&quot;$&quot;\ * &quot;-&quot;??_);_(@_)"/>
    <numFmt numFmtId="164" formatCode="#,##0.00;[Red]#,##0.00"/>
    <numFmt numFmtId="165" formatCode="[$$-300A]\ #,##0.00"/>
    <numFmt numFmtId="166" formatCode="_-* #,##0.00\ _€_-;\-* #,##0.00\ _€_-;_-* &quot;-&quot;??\ _€_-;_-@_-"/>
    <numFmt numFmtId="167" formatCode="[$$-300A]\ #,##0.0"/>
    <numFmt numFmtId="168" formatCode="0.0000"/>
    <numFmt numFmtId="169" formatCode="0.000"/>
  </numFmts>
  <fonts count="33">
    <font>
      <sz val="11"/>
      <color theme="1"/>
      <name val="Calibri"/>
      <family val="2"/>
      <scheme val="minor"/>
    </font>
    <font>
      <b/>
      <sz val="11"/>
      <color theme="1"/>
      <name val="Calibri"/>
      <family val="2"/>
      <scheme val="minor"/>
    </font>
    <font>
      <b/>
      <sz val="14"/>
      <color theme="1"/>
      <name val="Calibri"/>
      <family val="2"/>
      <scheme val="minor"/>
    </font>
    <font>
      <sz val="8"/>
      <color rgb="FF4F4F4F"/>
      <name val="Verdana"/>
      <family val="2"/>
    </font>
    <font>
      <sz val="11"/>
      <color theme="1"/>
      <name val="Calibri"/>
      <family val="2"/>
      <scheme val="minor"/>
    </font>
    <font>
      <sz val="7"/>
      <color theme="1"/>
      <name val="Calibri"/>
      <family val="2"/>
      <scheme val="minor"/>
    </font>
    <font>
      <sz val="11"/>
      <color rgb="FF222222"/>
      <name val="Arial"/>
      <family val="2"/>
    </font>
    <font>
      <sz val="10"/>
      <name val="Times New Roman"/>
      <family val="1"/>
    </font>
    <font>
      <b/>
      <sz val="10"/>
      <color indexed="8"/>
      <name val="Trebuchet MS"/>
      <family val="2"/>
    </font>
    <font>
      <sz val="9"/>
      <color theme="1"/>
      <name val="Calibri Light"/>
      <family val="1"/>
      <scheme val="major"/>
    </font>
    <font>
      <b/>
      <sz val="10"/>
      <color theme="1"/>
      <name val="Calibri Light"/>
      <family val="1"/>
      <scheme val="major"/>
    </font>
    <font>
      <sz val="8"/>
      <color theme="1"/>
      <name val="Calibri"/>
      <family val="2"/>
      <scheme val="minor"/>
    </font>
    <font>
      <sz val="8"/>
      <color theme="1"/>
      <name val="Calibri Light"/>
      <family val="1"/>
      <scheme val="major"/>
    </font>
    <font>
      <b/>
      <sz val="11"/>
      <color theme="1"/>
      <name val="Calibri Light"/>
      <family val="1"/>
      <scheme val="major"/>
    </font>
    <font>
      <sz val="10"/>
      <color theme="1"/>
      <name val="Calibri Light"/>
      <family val="1"/>
      <scheme val="major"/>
    </font>
    <font>
      <b/>
      <sz val="8"/>
      <color theme="1"/>
      <name val="Calibri"/>
      <family val="2"/>
      <scheme val="minor"/>
    </font>
    <font>
      <sz val="9"/>
      <color rgb="FF000000"/>
      <name val="Arial"/>
      <family val="2"/>
    </font>
    <font>
      <sz val="8"/>
      <color rgb="FF000000"/>
      <name val="Arial"/>
      <family val="2"/>
    </font>
    <font>
      <b/>
      <sz val="10"/>
      <color theme="1"/>
      <name val="Calibri"/>
      <family val="2"/>
      <scheme val="minor"/>
    </font>
    <font>
      <b/>
      <sz val="20"/>
      <color theme="1"/>
      <name val="Calibri"/>
      <family val="2"/>
      <scheme val="minor"/>
    </font>
    <font>
      <sz val="11"/>
      <color theme="1"/>
      <name val="Calibri"/>
      <family val="2"/>
    </font>
    <font>
      <u/>
      <sz val="11"/>
      <color theme="10"/>
      <name val="Calibri"/>
      <family val="2"/>
      <scheme val="minor"/>
    </font>
    <font>
      <sz val="11"/>
      <color theme="1"/>
      <name val="Arial"/>
      <family val="2"/>
    </font>
    <font>
      <b/>
      <sz val="8"/>
      <color rgb="FF4F4F4F"/>
      <name val="Verdana"/>
      <family val="2"/>
    </font>
    <font>
      <b/>
      <sz val="12"/>
      <color theme="1"/>
      <name val="Calibri"/>
      <family val="2"/>
      <scheme val="minor"/>
    </font>
    <font>
      <sz val="12"/>
      <color theme="1"/>
      <name val="Calibri"/>
      <family val="2"/>
      <scheme val="minor"/>
    </font>
    <font>
      <sz val="9"/>
      <color theme="1"/>
      <name val="Calibri"/>
      <family val="2"/>
      <scheme val="minor"/>
    </font>
    <font>
      <sz val="9"/>
      <color rgb="FF4F4F4F"/>
      <name val="Verdana"/>
      <family val="2"/>
    </font>
    <font>
      <sz val="12"/>
      <color theme="1"/>
      <name val="Arial"/>
      <family val="2"/>
    </font>
    <font>
      <sz val="12"/>
      <color rgb="FF000000"/>
      <name val="Arial"/>
      <family val="2"/>
    </font>
    <font>
      <sz val="12"/>
      <color rgb="FF4F4F4F"/>
      <name val="Arial"/>
      <family val="2"/>
    </font>
    <font>
      <u/>
      <sz val="12"/>
      <color theme="10"/>
      <name val="Arial"/>
      <family val="2"/>
    </font>
    <font>
      <b/>
      <sz val="12"/>
      <color theme="1"/>
      <name val="Arial"/>
      <family val="2"/>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FF"/>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4" fontId="4" fillId="0" borderId="0" applyFont="0" applyFill="0" applyBorder="0" applyAlignment="0" applyProtection="0"/>
    <xf numFmtId="0" fontId="7" fillId="0" borderId="0"/>
    <xf numFmtId="0" fontId="21" fillId="0" borderId="0" applyNumberFormat="0" applyFill="0" applyBorder="0" applyAlignment="0" applyProtection="0"/>
  </cellStyleXfs>
  <cellXfs count="250">
    <xf numFmtId="0" fontId="0" fillId="0" borderId="0" xfId="0"/>
    <xf numFmtId="0" fontId="3" fillId="2" borderId="0" xfId="0" applyFont="1" applyFill="1" applyBorder="1" applyAlignment="1">
      <alignment horizontal="left" vertical="center" wrapText="1"/>
    </xf>
    <xf numFmtId="0" fontId="0" fillId="0" borderId="0" xfId="0" applyAlignment="1">
      <alignment horizontal="left" vertical="center"/>
    </xf>
    <xf numFmtId="0" fontId="0" fillId="0" borderId="0" xfId="0" applyAlignment="1">
      <alignment horizontal="left"/>
    </xf>
    <xf numFmtId="0" fontId="2" fillId="0" borderId="0" xfId="0" applyFont="1" applyAlignment="1">
      <alignment vertical="center"/>
    </xf>
    <xf numFmtId="0" fontId="0" fillId="0" borderId="0" xfId="0" applyAlignment="1">
      <alignment horizont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1" fillId="0" borderId="1" xfId="0" applyFont="1" applyBorder="1" applyAlignment="1">
      <alignment horizontal="left" vertical="center" wrapText="1"/>
    </xf>
    <xf numFmtId="0" fontId="0" fillId="0" borderId="1" xfId="0" applyBorder="1"/>
    <xf numFmtId="164" fontId="0" fillId="0" borderId="0" xfId="0" applyNumberFormat="1"/>
    <xf numFmtId="4" fontId="0" fillId="0" borderId="0" xfId="0" applyNumberFormat="1"/>
    <xf numFmtId="0" fontId="0" fillId="3" borderId="0" xfId="0" applyFill="1"/>
    <xf numFmtId="0" fontId="0" fillId="2" borderId="1" xfId="0" applyFill="1" applyBorder="1" applyAlignment="1">
      <alignment horizontal="left" vertical="top" wrapText="1"/>
    </xf>
    <xf numFmtId="164" fontId="0" fillId="2" borderId="1" xfId="0" applyNumberFormat="1" applyFill="1" applyBorder="1" applyAlignment="1">
      <alignment horizontal="center" vertical="top" wrapText="1"/>
    </xf>
    <xf numFmtId="164" fontId="0" fillId="2" borderId="1" xfId="0" applyNumberFormat="1" applyFill="1" applyBorder="1" applyAlignment="1">
      <alignment horizontal="center"/>
    </xf>
    <xf numFmtId="2" fontId="0" fillId="2" borderId="1" xfId="0" applyNumberFormat="1" applyFill="1" applyBorder="1" applyAlignment="1">
      <alignment horizontal="center" vertical="top" wrapText="1"/>
    </xf>
    <xf numFmtId="0" fontId="5" fillId="0" borderId="0" xfId="0" applyFont="1"/>
    <xf numFmtId="0" fontId="0" fillId="0" borderId="0" xfId="0" applyAlignment="1">
      <alignment horizontal="right"/>
    </xf>
    <xf numFmtId="165" fontId="0" fillId="0" borderId="0" xfId="0" applyNumberFormat="1" applyAlignment="1">
      <alignment horizontal="right"/>
    </xf>
    <xf numFmtId="0" fontId="0" fillId="0" borderId="0" xfId="0" applyAlignment="1"/>
    <xf numFmtId="0" fontId="6" fillId="0" borderId="0" xfId="0" applyFont="1"/>
    <xf numFmtId="165" fontId="9" fillId="0" borderId="0" xfId="0" applyNumberFormat="1" applyFont="1" applyBorder="1" applyAlignment="1">
      <alignment horizontal="left" vertical="center" wrapText="1"/>
    </xf>
    <xf numFmtId="0" fontId="10" fillId="0" borderId="0"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165" fontId="11" fillId="0" borderId="0" xfId="0" applyNumberFormat="1" applyFont="1" applyBorder="1" applyAlignment="1">
      <alignment horizontal="center" vertical="center" wrapText="1"/>
    </xf>
    <xf numFmtId="165" fontId="9" fillId="0" borderId="0" xfId="0" applyNumberFormat="1" applyFont="1" applyBorder="1" applyAlignment="1">
      <alignment horizontal="center" vertical="center" wrapText="1"/>
    </xf>
    <xf numFmtId="14" fontId="9" fillId="0" borderId="0" xfId="0" applyNumberFormat="1" applyFont="1" applyBorder="1" applyAlignment="1">
      <alignment horizontal="center" vertical="center" wrapText="1"/>
    </xf>
    <xf numFmtId="0" fontId="12" fillId="0" borderId="0" xfId="0" applyFont="1" applyBorder="1" applyAlignment="1">
      <alignment horizontal="center" vertical="center" wrapText="1"/>
    </xf>
    <xf numFmtId="0" fontId="9" fillId="0" borderId="0" xfId="0" applyFont="1" applyBorder="1" applyAlignment="1">
      <alignment vertical="center" wrapText="1"/>
    </xf>
    <xf numFmtId="165" fontId="0" fillId="0" borderId="0" xfId="0" applyNumberFormat="1"/>
    <xf numFmtId="165" fontId="13" fillId="0" borderId="1" xfId="0" applyNumberFormat="1" applyFont="1" applyFill="1" applyBorder="1" applyAlignment="1">
      <alignment vertical="center"/>
    </xf>
    <xf numFmtId="165" fontId="13" fillId="0" borderId="1" xfId="0" applyNumberFormat="1" applyFont="1" applyBorder="1" applyAlignment="1">
      <alignment horizontal="center" vertical="center"/>
    </xf>
    <xf numFmtId="166" fontId="14" fillId="0" borderId="1" xfId="0" applyNumberFormat="1" applyFont="1" applyFill="1" applyBorder="1" applyAlignment="1">
      <alignment vertical="center"/>
    </xf>
    <xf numFmtId="165" fontId="14" fillId="0" borderId="1" xfId="0" applyNumberFormat="1" applyFont="1" applyBorder="1" applyAlignment="1">
      <alignment horizontal="center" vertical="center"/>
    </xf>
    <xf numFmtId="165" fontId="14" fillId="0" borderId="1" xfId="1" applyNumberFormat="1" applyFont="1" applyFill="1" applyBorder="1" applyAlignment="1">
      <alignment vertical="center"/>
    </xf>
    <xf numFmtId="165" fontId="14" fillId="0" borderId="1" xfId="1" applyNumberFormat="1" applyFont="1" applyBorder="1" applyAlignment="1">
      <alignment horizontal="center" vertical="center"/>
    </xf>
    <xf numFmtId="0" fontId="0" fillId="0" borderId="1" xfId="0" applyFont="1" applyBorder="1"/>
    <xf numFmtId="0" fontId="9" fillId="0" borderId="1" xfId="0" applyFont="1" applyBorder="1" applyAlignment="1">
      <alignment horizontal="center" vertical="center" wrapText="1"/>
    </xf>
    <xf numFmtId="165"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14"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5" fillId="0" borderId="1" xfId="0" applyFont="1" applyBorder="1" applyAlignment="1">
      <alignment horizontal="left" vertical="center" wrapText="1"/>
    </xf>
    <xf numFmtId="165" fontId="11" fillId="0" borderId="1" xfId="0" applyNumberFormat="1" applyFont="1" applyBorder="1" applyAlignment="1">
      <alignment horizontal="center" vertical="center" wrapText="1"/>
    </xf>
    <xf numFmtId="0" fontId="16" fillId="4" borderId="0" xfId="0" applyFont="1" applyFill="1" applyAlignment="1">
      <alignment vertical="center" wrapText="1"/>
    </xf>
    <xf numFmtId="0" fontId="16" fillId="4" borderId="1" xfId="0" applyFont="1" applyFill="1" applyBorder="1" applyAlignment="1">
      <alignment vertical="center" wrapText="1"/>
    </xf>
    <xf numFmtId="2" fontId="9" fillId="0" borderId="1" xfId="0" applyNumberFormat="1" applyFont="1" applyBorder="1" applyAlignment="1">
      <alignment horizontal="center" vertical="center" wrapText="1"/>
    </xf>
    <xf numFmtId="167" fontId="9" fillId="0" borderId="1" xfId="0" applyNumberFormat="1" applyFont="1" applyBorder="1" applyAlignment="1">
      <alignment horizontal="center" vertical="center" wrapText="1"/>
    </xf>
    <xf numFmtId="165" fontId="9" fillId="2" borderId="1" xfId="0" applyNumberFormat="1" applyFont="1" applyFill="1" applyBorder="1" applyAlignment="1">
      <alignment horizontal="center" vertical="center" wrapText="1"/>
    </xf>
    <xf numFmtId="0" fontId="9" fillId="0" borderId="1" xfId="0" applyFont="1" applyBorder="1" applyAlignment="1">
      <alignment horizontal="center" vertical="top" wrapText="1"/>
    </xf>
    <xf numFmtId="165" fontId="11" fillId="0" borderId="1" xfId="0" applyNumberFormat="1" applyFont="1" applyFill="1" applyBorder="1" applyAlignment="1">
      <alignment horizontal="center" vertical="center" wrapText="1"/>
    </xf>
    <xf numFmtId="14" fontId="12" fillId="0" borderId="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7" fillId="4" borderId="1" xfId="0" applyFont="1" applyFill="1" applyBorder="1" applyAlignment="1">
      <alignment vertical="center" wrapText="1"/>
    </xf>
    <xf numFmtId="14" fontId="11" fillId="0" borderId="1" xfId="0" applyNumberFormat="1"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8" fillId="0" borderId="1" xfId="0" applyFont="1" applyBorder="1" applyAlignment="1">
      <alignment horizontal="center" vertical="center" wrapText="1"/>
    </xf>
    <xf numFmtId="165" fontId="15" fillId="0" borderId="1" xfId="0" applyNumberFormat="1" applyFont="1" applyBorder="1" applyAlignment="1">
      <alignment horizontal="center"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0" fontId="0" fillId="0" borderId="0" xfId="0" applyFill="1" applyAlignment="1">
      <alignment horizontal="left" vertical="center"/>
    </xf>
    <xf numFmtId="44" fontId="0" fillId="0" borderId="0" xfId="0" applyNumberFormat="1" applyFill="1" applyAlignment="1">
      <alignment horizontal="left"/>
    </xf>
    <xf numFmtId="44" fontId="0" fillId="0" borderId="0" xfId="0" applyNumberFormat="1" applyFill="1"/>
    <xf numFmtId="0" fontId="0" fillId="0" borderId="4" xfId="0" applyFill="1" applyBorder="1"/>
    <xf numFmtId="0" fontId="0" fillId="0" borderId="4" xfId="0" applyFill="1" applyBorder="1" applyAlignment="1">
      <alignment horizontal="left"/>
    </xf>
    <xf numFmtId="0" fontId="0" fillId="2" borderId="1" xfId="0" applyFill="1" applyBorder="1" applyAlignment="1">
      <alignment horizontal="left" vertical="center" wrapText="1"/>
    </xf>
    <xf numFmtId="0" fontId="0" fillId="0" borderId="1" xfId="0" applyFill="1" applyBorder="1" applyAlignment="1">
      <alignment horizontal="left" vertical="center" wrapText="1"/>
    </xf>
    <xf numFmtId="44" fontId="4" fillId="0" borderId="1" xfId="1" applyFont="1" applyFill="1" applyBorder="1" applyAlignment="1">
      <alignment horizontal="center" vertical="center" wrapText="1"/>
    </xf>
    <xf numFmtId="44" fontId="4" fillId="0" borderId="1" xfId="1" applyFont="1" applyBorder="1" applyAlignment="1">
      <alignment horizontal="center" vertical="center" wrapText="1"/>
    </xf>
    <xf numFmtId="0" fontId="20" fillId="4" borderId="1" xfId="0" applyFont="1" applyFill="1" applyBorder="1" applyAlignment="1">
      <alignment horizontal="center" vertical="center" wrapText="1"/>
    </xf>
    <xf numFmtId="0" fontId="20" fillId="0" borderId="1" xfId="0" applyFont="1" applyFill="1" applyBorder="1" applyAlignment="1">
      <alignment horizontal="left" vertical="top"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0" fillId="0" borderId="1" xfId="0" applyFill="1" applyBorder="1" applyAlignment="1">
      <alignment vertical="center" wrapText="1"/>
    </xf>
    <xf numFmtId="0" fontId="0" fillId="0" borderId="1" xfId="0" applyBorder="1" applyAlignment="1">
      <alignment horizontal="center" vertical="center"/>
    </xf>
    <xf numFmtId="0" fontId="20" fillId="4" borderId="1" xfId="0" applyFont="1" applyFill="1" applyBorder="1" applyAlignment="1">
      <alignment vertical="center" wrapText="1"/>
    </xf>
    <xf numFmtId="44" fontId="0" fillId="0" borderId="0" xfId="0" applyNumberFormat="1" applyFill="1" applyAlignment="1">
      <alignment vertical="center"/>
    </xf>
    <xf numFmtId="44" fontId="4" fillId="0" borderId="1" xfId="1" applyFont="1" applyFill="1" applyBorder="1" applyAlignment="1">
      <alignment horizontal="left" vertical="center" wrapText="1"/>
    </xf>
    <xf numFmtId="44" fontId="4" fillId="0" borderId="1" xfId="1" applyFont="1" applyBorder="1" applyAlignment="1">
      <alignment horizontal="righ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14" fontId="0" fillId="0" borderId="1" xfId="0" applyNumberFormat="1" applyFill="1" applyBorder="1" applyAlignment="1">
      <alignment horizontal="left" vertical="center" wrapText="1"/>
    </xf>
    <xf numFmtId="0" fontId="0" fillId="0" borderId="1" xfId="0" applyBorder="1" applyAlignment="1">
      <alignment vertical="center"/>
    </xf>
    <xf numFmtId="44" fontId="4" fillId="2" borderId="1" xfId="1" applyFont="1" applyFill="1" applyBorder="1" applyAlignment="1">
      <alignment horizontal="center" vertical="center" wrapText="1"/>
    </xf>
    <xf numFmtId="0" fontId="0" fillId="2" borderId="1" xfId="0" applyFill="1" applyBorder="1" applyAlignment="1">
      <alignment horizontal="center" vertical="center" wrapText="1"/>
    </xf>
    <xf numFmtId="14" fontId="0" fillId="2" borderId="1" xfId="0" applyNumberFormat="1" applyFill="1" applyBorder="1" applyAlignment="1">
      <alignment horizontal="left" vertical="center" wrapText="1"/>
    </xf>
    <xf numFmtId="0" fontId="0" fillId="0" borderId="1" xfId="0" applyFill="1" applyBorder="1" applyAlignment="1">
      <alignment vertical="center"/>
    </xf>
    <xf numFmtId="44" fontId="4" fillId="2" borderId="1" xfId="1" applyFont="1" applyFill="1" applyBorder="1" applyAlignment="1">
      <alignment horizontal="left" vertical="center" wrapText="1"/>
    </xf>
    <xf numFmtId="0" fontId="21" fillId="2" borderId="1" xfId="3" applyFill="1" applyBorder="1" applyAlignment="1">
      <alignment vertical="center"/>
    </xf>
    <xf numFmtId="44" fontId="4" fillId="0" borderId="1" xfId="1" applyFont="1" applyFill="1" applyBorder="1" applyAlignment="1">
      <alignment horizontal="left" vertical="top" wrapText="1"/>
    </xf>
    <xf numFmtId="44" fontId="4" fillId="0" borderId="1" xfId="1" applyFont="1" applyBorder="1" applyAlignment="1">
      <alignment horizontal="right" vertical="top" wrapText="1"/>
    </xf>
    <xf numFmtId="0" fontId="0" fillId="0" borderId="1" xfId="0" applyBorder="1" applyAlignment="1">
      <alignment horizontal="center" vertical="top" wrapText="1"/>
    </xf>
    <xf numFmtId="0" fontId="0" fillId="0" borderId="1" xfId="0" applyBorder="1" applyAlignment="1">
      <alignment vertical="top" wrapText="1"/>
    </xf>
    <xf numFmtId="0" fontId="22" fillId="4" borderId="1" xfId="0" applyFont="1" applyFill="1" applyBorder="1" applyAlignment="1">
      <alignment vertical="center" wrapText="1"/>
    </xf>
    <xf numFmtId="0" fontId="21" fillId="0" borderId="1" xfId="3" applyBorder="1"/>
    <xf numFmtId="14" fontId="0" fillId="0" borderId="1" xfId="0" applyNumberFormat="1" applyFill="1" applyBorder="1" applyAlignment="1">
      <alignment horizontal="left" vertical="top" wrapText="1"/>
    </xf>
    <xf numFmtId="0" fontId="0" fillId="0" borderId="1" xfId="0" applyBorder="1" applyAlignment="1">
      <alignment vertical="top"/>
    </xf>
    <xf numFmtId="0" fontId="0" fillId="2" borderId="1" xfId="0" applyFill="1" applyBorder="1" applyAlignment="1">
      <alignment horizontal="center" vertical="center"/>
    </xf>
    <xf numFmtId="14" fontId="0" fillId="2" borderId="1" xfId="0" applyNumberFormat="1" applyFill="1" applyBorder="1" applyAlignment="1">
      <alignment horizontal="center" vertical="center" wrapText="1"/>
    </xf>
    <xf numFmtId="44" fontId="4" fillId="2" borderId="1" xfId="1" applyFont="1" applyFill="1" applyBorder="1" applyAlignment="1">
      <alignment horizontal="right" vertical="center" wrapText="1"/>
    </xf>
    <xf numFmtId="44" fontId="0" fillId="2" borderId="1" xfId="0" applyNumberFormat="1" applyFill="1" applyBorder="1" applyAlignment="1">
      <alignment horizontal="center" vertical="center" wrapText="1"/>
    </xf>
    <xf numFmtId="0" fontId="0" fillId="2" borderId="1" xfId="0" applyFill="1" applyBorder="1" applyAlignment="1">
      <alignment horizontal="left" vertical="center"/>
    </xf>
    <xf numFmtId="0" fontId="0" fillId="2" borderId="1" xfId="0"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2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44" fontId="3" fillId="0" borderId="0" xfId="0" applyNumberFormat="1" applyFont="1" applyFill="1" applyBorder="1" applyAlignment="1">
      <alignment horizontal="left" vertical="center" wrapText="1"/>
    </xf>
    <xf numFmtId="0" fontId="0" fillId="0" borderId="0" xfId="0" applyAlignment="1">
      <alignment vertical="center"/>
    </xf>
    <xf numFmtId="0" fontId="0" fillId="2" borderId="1" xfId="0" applyFill="1" applyBorder="1"/>
    <xf numFmtId="168" fontId="25" fillId="5" borderId="1" xfId="0" applyNumberFormat="1" applyFont="1" applyFill="1" applyBorder="1"/>
    <xf numFmtId="0" fontId="3" fillId="2" borderId="1" xfId="0" applyFont="1" applyFill="1" applyBorder="1" applyAlignment="1">
      <alignment wrapText="1"/>
    </xf>
    <xf numFmtId="0" fontId="3" fillId="2" borderId="1" xfId="0" applyFont="1" applyFill="1" applyBorder="1" applyAlignment="1">
      <alignment horizontal="left" wrapText="1"/>
    </xf>
    <xf numFmtId="0" fontId="3" fillId="2" borderId="1" xfId="0" applyFont="1" applyFill="1" applyBorder="1" applyAlignment="1">
      <alignment horizontal="right"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left" vertical="center" wrapText="1"/>
    </xf>
    <xf numFmtId="14" fontId="3" fillId="2" borderId="1" xfId="0" applyNumberFormat="1" applyFont="1" applyFill="1" applyBorder="1" applyAlignment="1">
      <alignment vertical="center"/>
    </xf>
    <xf numFmtId="0" fontId="3" fillId="2" borderId="1" xfId="0" applyFont="1" applyFill="1" applyBorder="1" applyAlignment="1">
      <alignment vertical="center"/>
    </xf>
    <xf numFmtId="0" fontId="25" fillId="2" borderId="1" xfId="0" applyFont="1" applyFill="1" applyBorder="1" applyAlignment="1">
      <alignment horizontal="center"/>
    </xf>
    <xf numFmtId="0" fontId="3" fillId="2" borderId="4" xfId="0" applyFont="1" applyFill="1" applyBorder="1" applyAlignment="1">
      <alignment wrapText="1"/>
    </xf>
    <xf numFmtId="0" fontId="3" fillId="2" borderId="4" xfId="0" applyFont="1" applyFill="1" applyBorder="1" applyAlignment="1">
      <alignment horizontal="left" wrapText="1"/>
    </xf>
    <xf numFmtId="0" fontId="3" fillId="2" borderId="4" xfId="0" applyFont="1" applyFill="1" applyBorder="1" applyAlignment="1">
      <alignment horizontal="right" wrapText="1"/>
    </xf>
    <xf numFmtId="0" fontId="3" fillId="2" borderId="4" xfId="0" applyFont="1" applyFill="1" applyBorder="1" applyAlignment="1">
      <alignment horizontal="center" vertical="center" wrapText="1"/>
    </xf>
    <xf numFmtId="0" fontId="3" fillId="2" borderId="4" xfId="0" applyFont="1" applyFill="1" applyBorder="1" applyAlignment="1">
      <alignment vertical="center" wrapText="1"/>
    </xf>
    <xf numFmtId="0" fontId="3" fillId="2" borderId="4" xfId="0" applyFont="1" applyFill="1" applyBorder="1" applyAlignment="1">
      <alignment horizontal="left" vertical="center" wrapText="1"/>
    </xf>
    <xf numFmtId="14" fontId="3" fillId="2" borderId="4" xfId="0" applyNumberFormat="1" applyFont="1" applyFill="1" applyBorder="1" applyAlignment="1">
      <alignment vertical="center"/>
    </xf>
    <xf numFmtId="0" fontId="3" fillId="2" borderId="4" xfId="0" applyFont="1" applyFill="1" applyBorder="1" applyAlignment="1">
      <alignment vertical="center"/>
    </xf>
    <xf numFmtId="0" fontId="25" fillId="2" borderId="4" xfId="0" applyFont="1" applyFill="1" applyBorder="1" applyAlignment="1">
      <alignment horizontal="center"/>
    </xf>
    <xf numFmtId="168" fontId="3" fillId="2" borderId="1" xfId="0" applyNumberFormat="1" applyFont="1" applyFill="1" applyBorder="1" applyAlignment="1">
      <alignment horizontal="right" wrapText="1"/>
    </xf>
    <xf numFmtId="0" fontId="3" fillId="0" borderId="1" xfId="0" applyFont="1" applyBorder="1" applyAlignment="1">
      <alignment horizontal="center" vertical="center" wrapText="1"/>
    </xf>
    <xf numFmtId="14" fontId="3" fillId="2" borderId="1" xfId="0" applyNumberFormat="1" applyFont="1" applyFill="1" applyBorder="1" applyAlignment="1">
      <alignment vertical="center" wrapText="1"/>
    </xf>
    <xf numFmtId="0" fontId="26" fillId="2" borderId="1" xfId="0" applyFont="1" applyFill="1" applyBorder="1" applyAlignment="1">
      <alignment horizontal="center" vertical="center"/>
    </xf>
    <xf numFmtId="1" fontId="27" fillId="2" borderId="1" xfId="0" applyNumberFormat="1" applyFont="1" applyFill="1" applyBorder="1" applyAlignment="1">
      <alignment horizontal="center" vertical="center"/>
    </xf>
    <xf numFmtId="1" fontId="27" fillId="2" borderId="7" xfId="0" applyNumberFormat="1" applyFont="1" applyFill="1" applyBorder="1" applyAlignment="1">
      <alignment horizontal="center" vertical="center"/>
    </xf>
    <xf numFmtId="168" fontId="0" fillId="0" borderId="0" xfId="0" applyNumberFormat="1"/>
    <xf numFmtId="168" fontId="3" fillId="2" borderId="1" xfId="0" applyNumberFormat="1" applyFont="1" applyFill="1" applyBorder="1" applyAlignment="1">
      <alignment horizontal="right" vertical="center" wrapText="1"/>
    </xf>
    <xf numFmtId="0" fontId="3" fillId="2" borderId="1" xfId="0" applyFont="1" applyFill="1" applyBorder="1" applyAlignment="1">
      <alignment horizontal="right" vertical="center" wrapText="1"/>
    </xf>
    <xf numFmtId="168" fontId="3" fillId="2" borderId="4" xfId="0" applyNumberFormat="1" applyFont="1" applyFill="1" applyBorder="1" applyAlignment="1">
      <alignment horizontal="right" wrapText="1"/>
    </xf>
    <xf numFmtId="0" fontId="3" fillId="0" borderId="0" xfId="0" applyFont="1" applyAlignment="1">
      <alignment horizontal="center" vertical="center" wrapText="1"/>
    </xf>
    <xf numFmtId="0" fontId="3" fillId="2" borderId="8" xfId="0" applyFont="1" applyFill="1" applyBorder="1" applyAlignment="1">
      <alignment horizontal="left" wrapText="1"/>
    </xf>
    <xf numFmtId="168" fontId="3" fillId="2" borderId="8" xfId="0" applyNumberFormat="1" applyFont="1" applyFill="1" applyBorder="1" applyAlignment="1">
      <alignment horizontal="right" wrapText="1"/>
    </xf>
    <xf numFmtId="0" fontId="3" fillId="2" borderId="8" xfId="0" applyFont="1" applyFill="1" applyBorder="1" applyAlignment="1">
      <alignment horizontal="right" wrapText="1"/>
    </xf>
    <xf numFmtId="0" fontId="3" fillId="2" borderId="8" xfId="0" applyFont="1" applyFill="1" applyBorder="1" applyAlignment="1">
      <alignment vertical="center" wrapText="1"/>
    </xf>
    <xf numFmtId="0" fontId="3" fillId="2" borderId="8" xfId="0" applyFont="1" applyFill="1" applyBorder="1" applyAlignment="1">
      <alignment horizontal="left" vertical="center" wrapText="1"/>
    </xf>
    <xf numFmtId="14" fontId="3" fillId="2" borderId="8" xfId="0" applyNumberFormat="1" applyFont="1" applyFill="1" applyBorder="1" applyAlignment="1">
      <alignment vertical="center"/>
    </xf>
    <xf numFmtId="0" fontId="3" fillId="2" borderId="8" xfId="0" applyFont="1" applyFill="1" applyBorder="1" applyAlignment="1">
      <alignment vertical="center"/>
    </xf>
    <xf numFmtId="0" fontId="3" fillId="4" borderId="1" xfId="0" applyFont="1" applyFill="1" applyBorder="1" applyAlignment="1">
      <alignment wrapText="1"/>
    </xf>
    <xf numFmtId="0" fontId="3" fillId="4" borderId="1" xfId="0" applyFont="1" applyFill="1" applyBorder="1" applyAlignment="1">
      <alignment horizontal="left" wrapText="1"/>
    </xf>
    <xf numFmtId="168" fontId="3" fillId="4" borderId="1" xfId="0" applyNumberFormat="1" applyFont="1" applyFill="1" applyBorder="1" applyAlignment="1">
      <alignment horizontal="right" wrapText="1"/>
    </xf>
    <xf numFmtId="0" fontId="3" fillId="4" borderId="1" xfId="0" applyFont="1" applyFill="1" applyBorder="1" applyAlignment="1">
      <alignment horizontal="right" wrapText="1"/>
    </xf>
    <xf numFmtId="0" fontId="3" fillId="4" borderId="1" xfId="0" applyFont="1" applyFill="1" applyBorder="1" applyAlignment="1">
      <alignment vertical="center" wrapText="1"/>
    </xf>
    <xf numFmtId="0" fontId="3" fillId="4" borderId="1" xfId="0" applyFont="1" applyFill="1" applyBorder="1" applyAlignment="1">
      <alignment horizontal="left" vertical="center" wrapText="1"/>
    </xf>
    <xf numFmtId="14" fontId="3" fillId="0" borderId="1" xfId="0" applyNumberFormat="1" applyFont="1" applyBorder="1" applyAlignment="1">
      <alignment vertical="center"/>
    </xf>
    <xf numFmtId="0" fontId="3" fillId="0" borderId="1" xfId="0" applyFont="1" applyBorder="1" applyAlignment="1">
      <alignment vertical="center"/>
    </xf>
    <xf numFmtId="0" fontId="3" fillId="2" borderId="8" xfId="0" applyFont="1" applyFill="1" applyBorder="1" applyAlignment="1">
      <alignment wrapText="1"/>
    </xf>
    <xf numFmtId="0" fontId="3" fillId="2" borderId="8"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1" xfId="0" applyFont="1" applyFill="1" applyBorder="1" applyAlignment="1">
      <alignment horizontal="center"/>
    </xf>
    <xf numFmtId="0" fontId="26" fillId="2" borderId="8" xfId="0" applyFont="1" applyFill="1" applyBorder="1" applyAlignment="1">
      <alignment horizontal="center" vertical="center" wrapText="1"/>
    </xf>
    <xf numFmtId="0" fontId="3" fillId="2" borderId="1" xfId="0" applyFont="1" applyFill="1" applyBorder="1" applyAlignment="1">
      <alignment horizontal="left" vertical="top" wrapText="1"/>
    </xf>
    <xf numFmtId="169" fontId="3" fillId="2" borderId="1" xfId="0" applyNumberFormat="1" applyFont="1" applyFill="1" applyBorder="1" applyAlignment="1">
      <alignment horizontal="right" wrapText="1"/>
    </xf>
    <xf numFmtId="0" fontId="3" fillId="2" borderId="7" xfId="0" applyFont="1" applyFill="1" applyBorder="1" applyAlignment="1">
      <alignment vertical="center" wrapText="1"/>
    </xf>
    <xf numFmtId="0" fontId="1" fillId="7" borderId="8" xfId="0" applyFont="1" applyFill="1" applyBorder="1" applyAlignment="1">
      <alignment horizontal="center" vertical="center" wrapText="1"/>
    </xf>
    <xf numFmtId="0" fontId="1" fillId="7" borderId="8" xfId="0" applyFont="1" applyFill="1" applyBorder="1" applyAlignment="1">
      <alignment horizontal="left" vertical="center" wrapText="1"/>
    </xf>
    <xf numFmtId="0" fontId="28" fillId="2" borderId="1" xfId="0" applyFont="1" applyFill="1" applyBorder="1" applyAlignment="1">
      <alignment horizontal="center" vertical="center" wrapText="1"/>
    </xf>
    <xf numFmtId="0" fontId="30" fillId="2" borderId="1" xfId="0" applyFont="1" applyFill="1" applyBorder="1" applyAlignment="1">
      <alignment horizontal="left" vertical="center" wrapText="1"/>
    </xf>
    <xf numFmtId="0" fontId="30" fillId="2" borderId="1" xfId="0" applyFont="1" applyFill="1" applyBorder="1" applyAlignment="1">
      <alignment horizontal="center" vertical="center" wrapText="1"/>
    </xf>
    <xf numFmtId="1" fontId="30" fillId="2" borderId="1" xfId="0" applyNumberFormat="1" applyFont="1" applyFill="1" applyBorder="1" applyAlignment="1">
      <alignment horizontal="center" vertical="center"/>
    </xf>
    <xf numFmtId="0" fontId="28" fillId="2" borderId="8" xfId="0" applyFont="1" applyFill="1" applyBorder="1" applyAlignment="1">
      <alignment horizontal="center" vertical="center" wrapText="1"/>
    </xf>
    <xf numFmtId="0" fontId="30" fillId="2" borderId="8" xfId="0" applyFont="1" applyFill="1" applyBorder="1" applyAlignment="1">
      <alignment horizontal="left" vertical="center" wrapText="1"/>
    </xf>
    <xf numFmtId="0" fontId="30" fillId="2" borderId="8" xfId="0" applyFont="1" applyFill="1" applyBorder="1" applyAlignment="1">
      <alignment horizontal="center" vertical="center" wrapText="1"/>
    </xf>
    <xf numFmtId="1" fontId="30" fillId="2" borderId="7" xfId="0" applyNumberFormat="1" applyFont="1" applyFill="1" applyBorder="1" applyAlignment="1">
      <alignment horizontal="center" vertical="center"/>
    </xf>
    <xf numFmtId="0" fontId="30" fillId="4" borderId="1"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28" fillId="2"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28" fillId="2" borderId="1" xfId="0" applyFont="1" applyFill="1" applyBorder="1" applyAlignment="1">
      <alignment horizontal="left" vertical="center" wrapText="1"/>
    </xf>
    <xf numFmtId="44" fontId="28" fillId="2" borderId="1" xfId="1" applyFont="1" applyFill="1" applyBorder="1" applyAlignment="1">
      <alignment horizontal="center" vertical="center" wrapText="1"/>
    </xf>
    <xf numFmtId="0" fontId="28" fillId="2" borderId="1" xfId="0" applyFont="1" applyFill="1" applyBorder="1" applyAlignment="1">
      <alignment horizontal="left" vertical="center"/>
    </xf>
    <xf numFmtId="44" fontId="28" fillId="2" borderId="1" xfId="0" applyNumberFormat="1" applyFont="1" applyFill="1" applyBorder="1" applyAlignment="1">
      <alignment horizontal="center" vertical="center" wrapText="1"/>
    </xf>
    <xf numFmtId="14" fontId="28" fillId="2" borderId="1" xfId="0" applyNumberFormat="1" applyFont="1" applyFill="1" applyBorder="1" applyAlignment="1">
      <alignment horizontal="center" vertical="center" wrapText="1"/>
    </xf>
    <xf numFmtId="0" fontId="28" fillId="0" borderId="1" xfId="0" applyFont="1" applyBorder="1" applyAlignment="1">
      <alignment horizontal="left" vertical="center" wrapText="1"/>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14" fontId="28" fillId="0" borderId="1" xfId="0" applyNumberFormat="1" applyFont="1" applyFill="1" applyBorder="1" applyAlignment="1">
      <alignment horizontal="center" vertical="center" wrapText="1"/>
    </xf>
    <xf numFmtId="0" fontId="28" fillId="4" borderId="1" xfId="0" applyFont="1" applyFill="1" applyBorder="1" applyAlignment="1">
      <alignment horizontal="center" vertical="center" wrapText="1"/>
    </xf>
    <xf numFmtId="44" fontId="28" fillId="0" borderId="1" xfId="1" applyFont="1" applyBorder="1" applyAlignment="1">
      <alignment horizontal="center" vertical="center" wrapText="1"/>
    </xf>
    <xf numFmtId="44" fontId="28" fillId="0" borderId="1" xfId="1" applyFont="1" applyFill="1" applyBorder="1" applyAlignment="1">
      <alignment horizontal="center" vertical="center" wrapText="1"/>
    </xf>
    <xf numFmtId="0" fontId="28" fillId="0" borderId="1" xfId="0" applyFont="1" applyFill="1" applyBorder="1" applyAlignment="1">
      <alignment horizontal="center" vertical="center"/>
    </xf>
    <xf numFmtId="14" fontId="28" fillId="0" borderId="1" xfId="0" applyNumberFormat="1" applyFont="1" applyBorder="1" applyAlignment="1">
      <alignment horizontal="center" vertical="center" wrapText="1"/>
    </xf>
    <xf numFmtId="165" fontId="28" fillId="0" borderId="1" xfId="0" applyNumberFormat="1" applyFont="1" applyBorder="1" applyAlignment="1">
      <alignment horizontal="center" vertical="center" wrapText="1"/>
    </xf>
    <xf numFmtId="167" fontId="28" fillId="0" borderId="1" xfId="0" applyNumberFormat="1" applyFont="1" applyBorder="1" applyAlignment="1">
      <alignment horizontal="center" vertical="center" wrapText="1"/>
    </xf>
    <xf numFmtId="165" fontId="28" fillId="0" borderId="1" xfId="0" applyNumberFormat="1" applyFont="1" applyFill="1" applyBorder="1" applyAlignment="1">
      <alignment horizontal="center" vertical="center" wrapText="1"/>
    </xf>
    <xf numFmtId="165" fontId="28" fillId="2" borderId="1" xfId="0" applyNumberFormat="1" applyFont="1" applyFill="1" applyBorder="1" applyAlignment="1">
      <alignment horizontal="center" vertical="center" wrapText="1"/>
    </xf>
    <xf numFmtId="0" fontId="28" fillId="0" borderId="0" xfId="0" applyFont="1"/>
    <xf numFmtId="0" fontId="30" fillId="2" borderId="1" xfId="0" applyFont="1" applyFill="1" applyBorder="1" applyAlignment="1">
      <alignment horizontal="center" vertical="center"/>
    </xf>
    <xf numFmtId="14" fontId="30" fillId="2" borderId="1" xfId="0" applyNumberFormat="1" applyFont="1" applyFill="1" applyBorder="1" applyAlignment="1">
      <alignment horizontal="center" vertical="center"/>
    </xf>
    <xf numFmtId="0" fontId="30" fillId="2" borderId="8" xfId="0" applyFont="1" applyFill="1" applyBorder="1" applyAlignment="1">
      <alignment horizontal="center" vertical="center"/>
    </xf>
    <xf numFmtId="14" fontId="30" fillId="2" borderId="8" xfId="0" applyNumberFormat="1" applyFont="1" applyFill="1" applyBorder="1" applyAlignment="1">
      <alignment horizontal="center" vertical="center"/>
    </xf>
    <xf numFmtId="0" fontId="30" fillId="0" borderId="1" xfId="0" applyFont="1" applyBorder="1" applyAlignment="1">
      <alignment horizontal="center" vertical="center"/>
    </xf>
    <xf numFmtId="14" fontId="30" fillId="0" borderId="1" xfId="0" applyNumberFormat="1" applyFont="1" applyBorder="1" applyAlignment="1">
      <alignment horizontal="center" vertical="center"/>
    </xf>
    <xf numFmtId="0" fontId="30" fillId="4" borderId="1" xfId="0" applyFont="1" applyFill="1" applyBorder="1" applyAlignment="1">
      <alignment horizontal="center" vertical="center" wrapText="1"/>
    </xf>
    <xf numFmtId="0" fontId="30" fillId="2" borderId="4" xfId="0" applyFont="1" applyFill="1" applyBorder="1" applyAlignment="1">
      <alignment horizontal="center" vertical="center"/>
    </xf>
    <xf numFmtId="14" fontId="30" fillId="2" borderId="4" xfId="0" applyNumberFormat="1" applyFont="1" applyFill="1" applyBorder="1" applyAlignment="1">
      <alignment horizontal="center" vertical="center"/>
    </xf>
    <xf numFmtId="0" fontId="30" fillId="2" borderId="4" xfId="0" applyFont="1" applyFill="1" applyBorder="1" applyAlignment="1">
      <alignment horizontal="center" vertical="center" wrapText="1"/>
    </xf>
    <xf numFmtId="168" fontId="30" fillId="2" borderId="1" xfId="0" applyNumberFormat="1" applyFont="1" applyFill="1" applyBorder="1" applyAlignment="1">
      <alignment horizontal="center" vertical="center" wrapText="1"/>
    </xf>
    <xf numFmtId="14" fontId="30" fillId="2" borderId="1" xfId="0" applyNumberFormat="1" applyFont="1" applyFill="1" applyBorder="1" applyAlignment="1">
      <alignment horizontal="center" vertical="center" wrapText="1"/>
    </xf>
    <xf numFmtId="0" fontId="31" fillId="2" borderId="1" xfId="3" applyFont="1" applyFill="1" applyBorder="1" applyAlignment="1">
      <alignment horizontal="center" vertical="center"/>
    </xf>
    <xf numFmtId="0" fontId="32" fillId="0" borderId="1" xfId="0" applyFont="1" applyBorder="1" applyAlignment="1">
      <alignment horizontal="center" vertical="center" wrapText="1"/>
    </xf>
    <xf numFmtId="0" fontId="29" fillId="4" borderId="1" xfId="0" applyFont="1" applyFill="1" applyBorder="1" applyAlignment="1">
      <alignment horizontal="center" vertical="center" wrapText="1"/>
    </xf>
    <xf numFmtId="0" fontId="29" fillId="4" borderId="0" xfId="0" applyFont="1" applyFill="1" applyAlignment="1">
      <alignment horizontal="center" vertical="center" wrapText="1"/>
    </xf>
    <xf numFmtId="169" fontId="30" fillId="2" borderId="1" xfId="0" applyNumberFormat="1" applyFont="1" applyFill="1" applyBorder="1" applyAlignment="1">
      <alignment horizontal="center" vertical="center" wrapText="1"/>
    </xf>
    <xf numFmtId="168" fontId="30" fillId="2" borderId="8" xfId="0" applyNumberFormat="1" applyFont="1" applyFill="1" applyBorder="1" applyAlignment="1">
      <alignment horizontal="center" vertical="center" wrapText="1"/>
    </xf>
    <xf numFmtId="168" fontId="30" fillId="4" borderId="1" xfId="0" applyNumberFormat="1" applyFont="1" applyFill="1" applyBorder="1" applyAlignment="1">
      <alignment horizontal="center" vertical="center" wrapText="1"/>
    </xf>
    <xf numFmtId="168" fontId="30" fillId="2" borderId="4" xfId="0" applyNumberFormat="1" applyFont="1" applyFill="1" applyBorder="1" applyAlignment="1">
      <alignment horizontal="center" vertical="center" wrapText="1"/>
    </xf>
    <xf numFmtId="0" fontId="31" fillId="0" borderId="1" xfId="3" applyFont="1" applyBorder="1" applyAlignment="1">
      <alignment horizontal="center" vertical="center"/>
    </xf>
    <xf numFmtId="165" fontId="28" fillId="0" borderId="1" xfId="0" applyNumberFormat="1" applyFont="1" applyBorder="1" applyAlignment="1">
      <alignment horizontal="left" vertical="center" wrapText="1"/>
    </xf>
    <xf numFmtId="0" fontId="28" fillId="4" borderId="1" xfId="0" applyFont="1" applyFill="1" applyBorder="1" applyAlignment="1">
      <alignment horizontal="left" vertical="center" wrapText="1"/>
    </xf>
    <xf numFmtId="0" fontId="30" fillId="2" borderId="7" xfId="0" applyFont="1" applyFill="1" applyBorder="1" applyAlignment="1">
      <alignment horizontal="left" vertical="center" wrapText="1"/>
    </xf>
    <xf numFmtId="0" fontId="29" fillId="4" borderId="1" xfId="0" applyFont="1" applyFill="1" applyBorder="1" applyAlignment="1">
      <alignment horizontal="left" vertical="center" wrapText="1"/>
    </xf>
    <xf numFmtId="0" fontId="30" fillId="0" borderId="0" xfId="0" applyFont="1" applyAlignment="1">
      <alignment horizontal="left" vertical="center" wrapText="1"/>
    </xf>
    <xf numFmtId="0" fontId="30" fillId="0" borderId="1" xfId="0" applyFont="1" applyBorder="1" applyAlignment="1">
      <alignment horizontal="left" vertical="center" wrapText="1"/>
    </xf>
    <xf numFmtId="44" fontId="28" fillId="0" borderId="0" xfId="1" applyFont="1"/>
    <xf numFmtId="17" fontId="0" fillId="3" borderId="1" xfId="0" applyNumberFormat="1" applyFill="1" applyBorder="1" applyAlignment="1">
      <alignment horizontal="center"/>
    </xf>
    <xf numFmtId="0" fontId="0" fillId="3" borderId="1" xfId="0" applyFill="1" applyBorder="1" applyAlignment="1">
      <alignment horizontal="center"/>
    </xf>
    <xf numFmtId="0" fontId="25" fillId="6" borderId="7" xfId="0" applyFont="1" applyFill="1" applyBorder="1" applyAlignment="1">
      <alignment horizontal="center"/>
    </xf>
    <xf numFmtId="0" fontId="25" fillId="6" borderId="6" xfId="0" applyFont="1" applyFill="1" applyBorder="1" applyAlignment="1">
      <alignment horizontal="center"/>
    </xf>
    <xf numFmtId="0" fontId="25" fillId="6" borderId="5" xfId="0" applyFont="1" applyFill="1" applyBorder="1" applyAlignment="1">
      <alignment horizontal="center"/>
    </xf>
    <xf numFmtId="168" fontId="0" fillId="0" borderId="0" xfId="0" applyNumberFormat="1" applyAlignment="1">
      <alignment horizontal="center"/>
    </xf>
    <xf numFmtId="0" fontId="2" fillId="0" borderId="0" xfId="0" applyFont="1" applyFill="1" applyAlignment="1">
      <alignment horizontal="center" vertical="center"/>
    </xf>
    <xf numFmtId="0" fontId="24" fillId="0" borderId="0" xfId="0" applyFont="1" applyFill="1" applyAlignment="1">
      <alignment horizontal="center" vertical="center"/>
    </xf>
    <xf numFmtId="0" fontId="8" fillId="0" borderId="0" xfId="2" applyFont="1" applyBorder="1" applyAlignment="1">
      <alignment horizontal="center"/>
    </xf>
    <xf numFmtId="0" fontId="0" fillId="0" borderId="2" xfId="0" applyBorder="1" applyAlignment="1">
      <alignment horizontal="center"/>
    </xf>
    <xf numFmtId="0" fontId="19" fillId="0" borderId="3" xfId="0" applyFont="1" applyBorder="1" applyAlignment="1">
      <alignment horizontal="center"/>
    </xf>
    <xf numFmtId="0" fontId="19" fillId="0" borderId="2" xfId="0" applyFont="1" applyBorder="1" applyAlignment="1">
      <alignment horizontal="center"/>
    </xf>
    <xf numFmtId="0" fontId="2" fillId="0" borderId="0" xfId="0" applyFont="1" applyAlignment="1">
      <alignment horizontal="center" vertical="center" wrapText="1"/>
    </xf>
  </cellXfs>
  <cellStyles count="4">
    <cellStyle name="Hipervínculo" xfId="3" builtinId="8"/>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javascript:void(0);" TargetMode="External"/><Relationship Id="rId7" Type="http://schemas.openxmlformats.org/officeDocument/2006/relationships/printerSettings" Target="../printerSettings/printerSettings2.bin"/><Relationship Id="rId2" Type="http://schemas.openxmlformats.org/officeDocument/2006/relationships/hyperlink" Target="javascript:void(0);" TargetMode="External"/><Relationship Id="rId1" Type="http://schemas.openxmlformats.org/officeDocument/2006/relationships/hyperlink" Target="javascript:void(0);" TargetMode="External"/><Relationship Id="rId6" Type="http://schemas.openxmlformats.org/officeDocument/2006/relationships/hyperlink" Target="javascript:void(0);" TargetMode="External"/><Relationship Id="rId5" Type="http://schemas.openxmlformats.org/officeDocument/2006/relationships/hyperlink" Target="javascript:void(0);" TargetMode="External"/><Relationship Id="rId4" Type="http://schemas.openxmlformats.org/officeDocument/2006/relationships/hyperlink" Target="javascript:void(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javascript:void(0);" TargetMode="External"/><Relationship Id="rId7" Type="http://schemas.openxmlformats.org/officeDocument/2006/relationships/printerSettings" Target="../printerSettings/printerSettings3.bin"/><Relationship Id="rId2" Type="http://schemas.openxmlformats.org/officeDocument/2006/relationships/hyperlink" Target="javascript:void(0);" TargetMode="External"/><Relationship Id="rId1" Type="http://schemas.openxmlformats.org/officeDocument/2006/relationships/hyperlink" Target="javascript:void(0);" TargetMode="External"/><Relationship Id="rId6" Type="http://schemas.openxmlformats.org/officeDocument/2006/relationships/hyperlink" Target="javascript:void(0);" TargetMode="External"/><Relationship Id="rId5" Type="http://schemas.openxmlformats.org/officeDocument/2006/relationships/hyperlink" Target="javascript:void(0);" TargetMode="External"/><Relationship Id="rId4" Type="http://schemas.openxmlformats.org/officeDocument/2006/relationships/hyperlink" Target="javascript:void(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N46"/>
  <sheetViews>
    <sheetView topLeftCell="A38" workbookViewId="0">
      <selection activeCell="J46" sqref="J46"/>
    </sheetView>
  </sheetViews>
  <sheetFormatPr baseColWidth="10" defaultRowHeight="15"/>
  <cols>
    <col min="1" max="1" width="4.85546875" customWidth="1"/>
    <col min="2" max="2" width="18.7109375" style="120" customWidth="1"/>
    <col min="3" max="3" width="13.5703125" style="120" customWidth="1"/>
    <col min="4" max="4" width="12" style="120" bestFit="1" customWidth="1"/>
    <col min="5" max="5" width="28.5703125" style="120" customWidth="1"/>
    <col min="6" max="6" width="16.42578125" customWidth="1"/>
    <col min="7" max="7" width="16" customWidth="1"/>
    <col min="10" max="10" width="14.85546875" customWidth="1"/>
    <col min="11" max="11" width="20.85546875" customWidth="1"/>
    <col min="12" max="12" width="13.7109375" customWidth="1"/>
  </cols>
  <sheetData>
    <row r="1" spans="1:14">
      <c r="A1" s="237">
        <v>43313</v>
      </c>
      <c r="B1" s="238"/>
      <c r="C1" s="238"/>
      <c r="D1" s="92"/>
      <c r="E1" s="92"/>
      <c r="F1" s="9"/>
      <c r="G1" s="9"/>
      <c r="H1" s="9"/>
      <c r="I1" s="9"/>
      <c r="J1" s="9"/>
      <c r="K1" s="9"/>
      <c r="L1" s="9"/>
    </row>
    <row r="2" spans="1:14" ht="45">
      <c r="A2" s="176" t="s">
        <v>540</v>
      </c>
      <c r="B2" s="175" t="s">
        <v>539</v>
      </c>
      <c r="C2" s="175" t="s">
        <v>538</v>
      </c>
      <c r="D2" s="175" t="s">
        <v>537</v>
      </c>
      <c r="E2" s="175" t="s">
        <v>536</v>
      </c>
      <c r="F2" s="175" t="s">
        <v>535</v>
      </c>
      <c r="G2" s="175" t="s">
        <v>534</v>
      </c>
      <c r="H2" s="175" t="s">
        <v>533</v>
      </c>
      <c r="I2" s="175" t="s">
        <v>532</v>
      </c>
      <c r="J2" s="175" t="s">
        <v>11</v>
      </c>
      <c r="K2" s="175" t="s">
        <v>531</v>
      </c>
      <c r="L2" s="175" t="s">
        <v>530</v>
      </c>
    </row>
    <row r="3" spans="1:14" ht="109.5" customHeight="1">
      <c r="A3" s="169">
        <v>1</v>
      </c>
      <c r="B3" s="130" t="s">
        <v>529</v>
      </c>
      <c r="C3" s="129">
        <v>43340</v>
      </c>
      <c r="D3" s="128">
        <v>632300012</v>
      </c>
      <c r="E3" s="174" t="s">
        <v>497</v>
      </c>
      <c r="F3" s="126" t="s">
        <v>528</v>
      </c>
      <c r="G3" s="124" t="s">
        <v>527</v>
      </c>
      <c r="H3" s="125" t="s">
        <v>526</v>
      </c>
      <c r="I3" s="125" t="s">
        <v>525</v>
      </c>
      <c r="J3" s="141">
        <v>175.63</v>
      </c>
      <c r="K3" s="124" t="s">
        <v>519</v>
      </c>
      <c r="L3" s="123" t="s">
        <v>491</v>
      </c>
      <c r="N3" s="147"/>
    </row>
    <row r="4" spans="1:14" ht="111.75" customHeight="1">
      <c r="A4" s="170">
        <v>2</v>
      </c>
      <c r="B4" s="130" t="s">
        <v>524</v>
      </c>
      <c r="C4" s="129">
        <v>43340</v>
      </c>
      <c r="D4" s="128">
        <v>632300012</v>
      </c>
      <c r="E4" s="127" t="s">
        <v>497</v>
      </c>
      <c r="F4" s="151" t="s">
        <v>523</v>
      </c>
      <c r="G4" s="124" t="s">
        <v>522</v>
      </c>
      <c r="H4" s="125" t="s">
        <v>521</v>
      </c>
      <c r="I4" s="125" t="s">
        <v>520</v>
      </c>
      <c r="J4" s="125">
        <v>2764.8409000000001</v>
      </c>
      <c r="K4" s="124" t="s">
        <v>519</v>
      </c>
      <c r="L4" s="123" t="s">
        <v>491</v>
      </c>
    </row>
    <row r="5" spans="1:14" ht="128.25" customHeight="1">
      <c r="A5" s="169">
        <v>3</v>
      </c>
      <c r="B5" s="130" t="s">
        <v>518</v>
      </c>
      <c r="C5" s="129">
        <v>43336</v>
      </c>
      <c r="D5" s="128">
        <v>3812200262</v>
      </c>
      <c r="E5" s="127" t="s">
        <v>517</v>
      </c>
      <c r="F5" s="126" t="s">
        <v>512</v>
      </c>
      <c r="G5" s="124" t="s">
        <v>516</v>
      </c>
      <c r="H5" s="125" t="s">
        <v>362</v>
      </c>
      <c r="I5" s="125" t="s">
        <v>515</v>
      </c>
      <c r="J5" s="141">
        <v>66</v>
      </c>
      <c r="K5" s="124" t="s">
        <v>509</v>
      </c>
      <c r="L5" s="123" t="s">
        <v>372</v>
      </c>
    </row>
    <row r="6" spans="1:14" ht="109.5" customHeight="1">
      <c r="A6" s="169">
        <v>4</v>
      </c>
      <c r="B6" s="130" t="s">
        <v>514</v>
      </c>
      <c r="C6" s="129">
        <v>43336</v>
      </c>
      <c r="D6" s="128">
        <v>3212920163</v>
      </c>
      <c r="E6" s="127" t="s">
        <v>513</v>
      </c>
      <c r="F6" s="126" t="s">
        <v>512</v>
      </c>
      <c r="G6" s="124" t="s">
        <v>511</v>
      </c>
      <c r="H6" s="125" t="s">
        <v>362</v>
      </c>
      <c r="I6" s="125" t="s">
        <v>510</v>
      </c>
      <c r="J6" s="141">
        <v>491.5</v>
      </c>
      <c r="K6" s="124" t="s">
        <v>509</v>
      </c>
      <c r="L6" s="123" t="s">
        <v>17</v>
      </c>
    </row>
    <row r="7" spans="1:14" ht="68.25" customHeight="1">
      <c r="A7" s="145">
        <v>5</v>
      </c>
      <c r="B7" s="130" t="s">
        <v>508</v>
      </c>
      <c r="C7" s="129">
        <v>43334</v>
      </c>
      <c r="D7" s="128">
        <v>282332012</v>
      </c>
      <c r="E7" s="127" t="s">
        <v>507</v>
      </c>
      <c r="F7" s="126" t="s">
        <v>503</v>
      </c>
      <c r="G7" s="124" t="s">
        <v>506</v>
      </c>
      <c r="H7" s="125" t="s">
        <v>505</v>
      </c>
      <c r="I7" s="125" t="s">
        <v>382</v>
      </c>
      <c r="J7" s="141">
        <v>3175</v>
      </c>
      <c r="K7" s="124" t="s">
        <v>499</v>
      </c>
      <c r="L7" s="123" t="s">
        <v>17</v>
      </c>
      <c r="N7" s="147"/>
    </row>
    <row r="8" spans="1:14" ht="129" customHeight="1">
      <c r="A8" s="145">
        <v>6</v>
      </c>
      <c r="B8" s="130" t="s">
        <v>504</v>
      </c>
      <c r="C8" s="129">
        <v>43333</v>
      </c>
      <c r="D8" s="128">
        <v>881220011</v>
      </c>
      <c r="E8" s="126" t="s">
        <v>205</v>
      </c>
      <c r="F8" s="126" t="s">
        <v>503</v>
      </c>
      <c r="G8" s="124" t="s">
        <v>502</v>
      </c>
      <c r="H8" s="125" t="s">
        <v>501</v>
      </c>
      <c r="I8" s="125" t="s">
        <v>500</v>
      </c>
      <c r="J8" s="141">
        <v>623.20000000000005</v>
      </c>
      <c r="K8" s="124" t="s">
        <v>499</v>
      </c>
      <c r="L8" s="123" t="s">
        <v>17</v>
      </c>
    </row>
    <row r="9" spans="1:14" ht="112.5" customHeight="1">
      <c r="A9" s="145">
        <v>7</v>
      </c>
      <c r="B9" s="130" t="s">
        <v>498</v>
      </c>
      <c r="C9" s="129">
        <v>43332</v>
      </c>
      <c r="D9" s="128">
        <v>632300012</v>
      </c>
      <c r="E9" s="127" t="s">
        <v>497</v>
      </c>
      <c r="F9" s="126" t="s">
        <v>496</v>
      </c>
      <c r="G9" s="124" t="s">
        <v>495</v>
      </c>
      <c r="H9" s="125" t="s">
        <v>494</v>
      </c>
      <c r="I9" s="125" t="s">
        <v>493</v>
      </c>
      <c r="J9" s="125">
        <v>1516.0715</v>
      </c>
      <c r="K9" s="124" t="s">
        <v>492</v>
      </c>
      <c r="L9" s="123" t="s">
        <v>491</v>
      </c>
    </row>
    <row r="10" spans="1:14" ht="76.5" customHeight="1">
      <c r="A10" s="169">
        <v>8</v>
      </c>
      <c r="B10" s="130" t="s">
        <v>490</v>
      </c>
      <c r="C10" s="129">
        <v>43328</v>
      </c>
      <c r="D10" s="128">
        <v>38912013307</v>
      </c>
      <c r="E10" s="127" t="s">
        <v>444</v>
      </c>
      <c r="F10" s="151" t="s">
        <v>489</v>
      </c>
      <c r="G10" s="124" t="s">
        <v>488</v>
      </c>
      <c r="H10" s="125" t="s">
        <v>487</v>
      </c>
      <c r="I10" s="125" t="s">
        <v>486</v>
      </c>
      <c r="J10" s="141">
        <v>349.8</v>
      </c>
      <c r="K10" s="124" t="s">
        <v>485</v>
      </c>
      <c r="L10" s="123" t="s">
        <v>372</v>
      </c>
    </row>
    <row r="11" spans="1:14" ht="105.75" customHeight="1">
      <c r="A11" s="169">
        <v>9</v>
      </c>
      <c r="B11" s="130" t="s">
        <v>206</v>
      </c>
      <c r="C11" s="129">
        <v>43328</v>
      </c>
      <c r="D11" s="128">
        <v>347905211</v>
      </c>
      <c r="E11" s="127" t="s">
        <v>484</v>
      </c>
      <c r="F11" s="142" t="s">
        <v>456</v>
      </c>
      <c r="G11" s="124" t="s">
        <v>472</v>
      </c>
      <c r="H11" s="125" t="s">
        <v>483</v>
      </c>
      <c r="I11" s="125" t="s">
        <v>482</v>
      </c>
      <c r="J11" s="141">
        <v>237.6</v>
      </c>
      <c r="K11" s="124" t="s">
        <v>470</v>
      </c>
      <c r="L11" s="123" t="s">
        <v>17</v>
      </c>
      <c r="N11" s="242"/>
    </row>
    <row r="12" spans="1:14" ht="60.75" customHeight="1">
      <c r="A12" s="169">
        <v>9</v>
      </c>
      <c r="B12" s="130" t="s">
        <v>206</v>
      </c>
      <c r="C12" s="129">
        <v>43328</v>
      </c>
      <c r="D12" s="128">
        <v>351200012</v>
      </c>
      <c r="E12" s="127" t="s">
        <v>481</v>
      </c>
      <c r="F12" s="142" t="s">
        <v>456</v>
      </c>
      <c r="G12" s="124" t="s">
        <v>480</v>
      </c>
      <c r="H12" s="125" t="s">
        <v>479</v>
      </c>
      <c r="I12" s="125" t="s">
        <v>478</v>
      </c>
      <c r="J12" s="141">
        <v>2640</v>
      </c>
      <c r="K12" s="124" t="s">
        <v>470</v>
      </c>
      <c r="L12" s="123" t="s">
        <v>17</v>
      </c>
      <c r="N12" s="242"/>
    </row>
    <row r="13" spans="1:14" ht="64.5" customHeight="1">
      <c r="A13" s="169">
        <v>9</v>
      </c>
      <c r="B13" s="130" t="s">
        <v>206</v>
      </c>
      <c r="C13" s="129">
        <v>43328</v>
      </c>
      <c r="D13" s="128">
        <v>624940012</v>
      </c>
      <c r="E13" s="127" t="s">
        <v>477</v>
      </c>
      <c r="F13" s="142" t="s">
        <v>456</v>
      </c>
      <c r="G13" s="124" t="s">
        <v>476</v>
      </c>
      <c r="H13" s="125" t="s">
        <v>475</v>
      </c>
      <c r="I13" s="125" t="s">
        <v>474</v>
      </c>
      <c r="J13" s="141">
        <v>316.8</v>
      </c>
      <c r="K13" s="124" t="s">
        <v>452</v>
      </c>
      <c r="L13" s="123" t="s">
        <v>17</v>
      </c>
      <c r="N13" s="242"/>
    </row>
    <row r="14" spans="1:14" ht="54.75" customHeight="1">
      <c r="A14" s="169">
        <v>9</v>
      </c>
      <c r="B14" s="130" t="s">
        <v>206</v>
      </c>
      <c r="C14" s="129">
        <v>43328</v>
      </c>
      <c r="D14" s="128">
        <v>347905212</v>
      </c>
      <c r="E14" s="127" t="s">
        <v>473</v>
      </c>
      <c r="F14" s="142" t="s">
        <v>456</v>
      </c>
      <c r="G14" s="124" t="s">
        <v>472</v>
      </c>
      <c r="H14" s="125" t="s">
        <v>463</v>
      </c>
      <c r="I14" s="125" t="s">
        <v>471</v>
      </c>
      <c r="J14" s="173">
        <v>924</v>
      </c>
      <c r="K14" s="124" t="s">
        <v>470</v>
      </c>
      <c r="L14" s="123" t="s">
        <v>17</v>
      </c>
      <c r="N14" s="242"/>
    </row>
    <row r="15" spans="1:14" ht="57" customHeight="1">
      <c r="A15" s="169">
        <v>9</v>
      </c>
      <c r="B15" s="130" t="s">
        <v>206</v>
      </c>
      <c r="C15" s="129">
        <v>43328</v>
      </c>
      <c r="D15" s="128">
        <v>3692000112</v>
      </c>
      <c r="E15" s="127" t="s">
        <v>469</v>
      </c>
      <c r="F15" s="142" t="s">
        <v>456</v>
      </c>
      <c r="G15" s="124" t="s">
        <v>468</v>
      </c>
      <c r="H15" s="125" t="s">
        <v>467</v>
      </c>
      <c r="I15" s="125" t="s">
        <v>466</v>
      </c>
      <c r="J15" s="173">
        <v>132</v>
      </c>
      <c r="K15" s="124" t="s">
        <v>452</v>
      </c>
      <c r="L15" s="123" t="s">
        <v>17</v>
      </c>
      <c r="N15" s="242"/>
    </row>
    <row r="16" spans="1:14" ht="115.5">
      <c r="A16" s="169">
        <v>9</v>
      </c>
      <c r="B16" s="130" t="s">
        <v>206</v>
      </c>
      <c r="C16" s="129">
        <v>43328</v>
      </c>
      <c r="D16" s="128">
        <v>49200011</v>
      </c>
      <c r="E16" s="127" t="s">
        <v>465</v>
      </c>
      <c r="F16" s="142" t="s">
        <v>456</v>
      </c>
      <c r="G16" s="172" t="s">
        <v>464</v>
      </c>
      <c r="H16" s="125" t="s">
        <v>463</v>
      </c>
      <c r="I16" s="125" t="s">
        <v>462</v>
      </c>
      <c r="J16" s="173">
        <v>198</v>
      </c>
      <c r="K16" s="172" t="s">
        <v>452</v>
      </c>
      <c r="L16" s="123" t="s">
        <v>17</v>
      </c>
      <c r="N16" s="242"/>
    </row>
    <row r="17" spans="1:14" ht="54" customHeight="1">
      <c r="A17" s="169">
        <v>9</v>
      </c>
      <c r="B17" s="130" t="s">
        <v>206</v>
      </c>
      <c r="C17" s="129">
        <v>43328</v>
      </c>
      <c r="D17" s="128">
        <v>881210014</v>
      </c>
      <c r="E17" s="127" t="s">
        <v>461</v>
      </c>
      <c r="F17" s="142" t="s">
        <v>456</v>
      </c>
      <c r="G17" s="124" t="s">
        <v>460</v>
      </c>
      <c r="H17" s="125" t="s">
        <v>459</v>
      </c>
      <c r="I17" s="125" t="s">
        <v>458</v>
      </c>
      <c r="J17" s="141">
        <v>712.8</v>
      </c>
      <c r="K17" s="124" t="s">
        <v>452</v>
      </c>
      <c r="L17" s="123" t="s">
        <v>17</v>
      </c>
      <c r="N17" s="242"/>
    </row>
    <row r="18" spans="1:14" ht="67.5" customHeight="1">
      <c r="A18" s="171">
        <v>9</v>
      </c>
      <c r="B18" s="158" t="s">
        <v>206</v>
      </c>
      <c r="C18" s="157">
        <v>43328</v>
      </c>
      <c r="D18" s="156">
        <v>369400022</v>
      </c>
      <c r="E18" s="155" t="s">
        <v>457</v>
      </c>
      <c r="F18" s="142" t="s">
        <v>456</v>
      </c>
      <c r="G18" s="152" t="s">
        <v>455</v>
      </c>
      <c r="H18" s="154" t="s">
        <v>454</v>
      </c>
      <c r="I18" s="154" t="s">
        <v>453</v>
      </c>
      <c r="J18" s="153">
        <v>1478.4</v>
      </c>
      <c r="K18" s="152" t="s">
        <v>452</v>
      </c>
      <c r="L18" s="167" t="s">
        <v>17</v>
      </c>
      <c r="N18" s="242"/>
    </row>
    <row r="19" spans="1:14" ht="63.75" customHeight="1">
      <c r="A19" s="170">
        <v>10</v>
      </c>
      <c r="B19" s="130" t="s">
        <v>451</v>
      </c>
      <c r="C19" s="129">
        <v>43327</v>
      </c>
      <c r="D19" s="128">
        <v>678110012</v>
      </c>
      <c r="E19" s="127" t="s">
        <v>405</v>
      </c>
      <c r="F19" s="126" t="s">
        <v>25</v>
      </c>
      <c r="G19" s="126" t="s">
        <v>450</v>
      </c>
      <c r="H19" s="125" t="s">
        <v>362</v>
      </c>
      <c r="I19" s="125" t="s">
        <v>449</v>
      </c>
      <c r="J19" s="125">
        <v>71.239999999999995</v>
      </c>
      <c r="K19" s="124" t="s">
        <v>446</v>
      </c>
      <c r="L19" s="123" t="s">
        <v>17</v>
      </c>
      <c r="N19" s="147"/>
    </row>
    <row r="20" spans="1:14" ht="71.25" customHeight="1">
      <c r="A20" s="169">
        <v>11</v>
      </c>
      <c r="B20" s="130" t="s">
        <v>448</v>
      </c>
      <c r="C20" s="129">
        <v>43327</v>
      </c>
      <c r="D20" s="128">
        <v>678110012</v>
      </c>
      <c r="E20" s="127" t="s">
        <v>405</v>
      </c>
      <c r="F20" s="126" t="s">
        <v>25</v>
      </c>
      <c r="G20" s="124" t="s">
        <v>447</v>
      </c>
      <c r="H20" s="125" t="s">
        <v>362</v>
      </c>
      <c r="I20" s="125" t="s">
        <v>382</v>
      </c>
      <c r="J20" s="141">
        <v>25</v>
      </c>
      <c r="K20" s="124" t="s">
        <v>446</v>
      </c>
      <c r="L20" s="123" t="s">
        <v>17</v>
      </c>
      <c r="N20" s="167"/>
    </row>
    <row r="21" spans="1:14" ht="64.5" customHeight="1">
      <c r="A21" s="145">
        <v>12</v>
      </c>
      <c r="B21" s="158" t="s">
        <v>445</v>
      </c>
      <c r="C21" s="157">
        <v>43326</v>
      </c>
      <c r="D21" s="156">
        <v>38912013307</v>
      </c>
      <c r="E21" s="155" t="s">
        <v>444</v>
      </c>
      <c r="F21" s="168" t="s">
        <v>443</v>
      </c>
      <c r="G21" s="152" t="s">
        <v>442</v>
      </c>
      <c r="H21" s="154" t="s">
        <v>441</v>
      </c>
      <c r="I21" s="154" t="s">
        <v>440</v>
      </c>
      <c r="J21" s="153">
        <v>95.24</v>
      </c>
      <c r="K21" s="152" t="s">
        <v>439</v>
      </c>
      <c r="L21" s="167" t="s">
        <v>17</v>
      </c>
    </row>
    <row r="22" spans="1:14" ht="68.25" customHeight="1">
      <c r="A22" s="146">
        <v>13</v>
      </c>
      <c r="B22" s="127" t="s">
        <v>436</v>
      </c>
      <c r="C22" s="129">
        <v>43325</v>
      </c>
      <c r="D22" s="128">
        <v>678110012</v>
      </c>
      <c r="E22" s="127" t="s">
        <v>405</v>
      </c>
      <c r="F22" s="126" t="s">
        <v>25</v>
      </c>
      <c r="G22" s="124" t="s">
        <v>435</v>
      </c>
      <c r="H22" s="125" t="s">
        <v>362</v>
      </c>
      <c r="I22" s="125" t="s">
        <v>438</v>
      </c>
      <c r="J22" s="141">
        <v>15</v>
      </c>
      <c r="K22" s="124" t="s">
        <v>437</v>
      </c>
      <c r="L22" s="123" t="s">
        <v>17</v>
      </c>
    </row>
    <row r="23" spans="1:14" ht="64.5" customHeight="1">
      <c r="A23" s="146">
        <v>13</v>
      </c>
      <c r="B23" s="155" t="s">
        <v>436</v>
      </c>
      <c r="C23" s="157">
        <v>43325</v>
      </c>
      <c r="D23" s="156">
        <v>678110012</v>
      </c>
      <c r="E23" s="155" t="s">
        <v>405</v>
      </c>
      <c r="F23" s="126" t="s">
        <v>25</v>
      </c>
      <c r="G23" s="152" t="s">
        <v>435</v>
      </c>
      <c r="H23" s="154" t="s">
        <v>362</v>
      </c>
      <c r="I23" s="154" t="s">
        <v>382</v>
      </c>
      <c r="J23" s="153">
        <v>25</v>
      </c>
      <c r="K23" s="152" t="s">
        <v>434</v>
      </c>
      <c r="L23" s="167" t="s">
        <v>17</v>
      </c>
    </row>
    <row r="24" spans="1:14" ht="68.25" customHeight="1">
      <c r="A24" s="146">
        <v>14</v>
      </c>
      <c r="B24" s="127" t="s">
        <v>431</v>
      </c>
      <c r="C24" s="129">
        <v>43325</v>
      </c>
      <c r="D24" s="128">
        <v>678110012</v>
      </c>
      <c r="E24" s="127" t="s">
        <v>405</v>
      </c>
      <c r="F24" s="126" t="s">
        <v>25</v>
      </c>
      <c r="G24" s="124" t="s">
        <v>433</v>
      </c>
      <c r="H24" s="125" t="s">
        <v>362</v>
      </c>
      <c r="I24" s="125" t="s">
        <v>403</v>
      </c>
      <c r="J24" s="141">
        <v>79.95</v>
      </c>
      <c r="K24" s="124" t="s">
        <v>428</v>
      </c>
      <c r="L24" s="123" t="s">
        <v>17</v>
      </c>
    </row>
    <row r="25" spans="1:14" ht="33" customHeight="1">
      <c r="A25" s="146">
        <v>14</v>
      </c>
      <c r="B25" s="127" t="s">
        <v>431</v>
      </c>
      <c r="C25" s="129">
        <v>43325</v>
      </c>
      <c r="D25" s="128">
        <v>678110012</v>
      </c>
      <c r="E25" s="127" t="s">
        <v>405</v>
      </c>
      <c r="F25" s="126" t="s">
        <v>25</v>
      </c>
      <c r="G25" s="124" t="s">
        <v>432</v>
      </c>
      <c r="H25" s="125" t="s">
        <v>362</v>
      </c>
      <c r="I25" s="125" t="s">
        <v>403</v>
      </c>
      <c r="J25" s="141">
        <v>79.95</v>
      </c>
      <c r="K25" s="124" t="s">
        <v>428</v>
      </c>
      <c r="L25" s="123" t="s">
        <v>17</v>
      </c>
    </row>
    <row r="26" spans="1:14" ht="60.75" customHeight="1">
      <c r="A26" s="146">
        <v>14</v>
      </c>
      <c r="B26" s="127" t="s">
        <v>431</v>
      </c>
      <c r="C26" s="129">
        <v>43325</v>
      </c>
      <c r="D26" s="128">
        <v>678110012</v>
      </c>
      <c r="E26" s="127" t="s">
        <v>405</v>
      </c>
      <c r="F26" s="126" t="s">
        <v>25</v>
      </c>
      <c r="G26" s="124" t="s">
        <v>430</v>
      </c>
      <c r="H26" s="125" t="s">
        <v>362</v>
      </c>
      <c r="I26" s="125" t="s">
        <v>429</v>
      </c>
      <c r="J26" s="141">
        <v>136.09</v>
      </c>
      <c r="K26" s="124" t="s">
        <v>428</v>
      </c>
      <c r="L26" s="123" t="s">
        <v>17</v>
      </c>
    </row>
    <row r="27" spans="1:14" ht="60.75" customHeight="1">
      <c r="A27" s="145">
        <v>15</v>
      </c>
      <c r="B27" s="166" t="s">
        <v>415</v>
      </c>
      <c r="C27" s="165">
        <v>43321</v>
      </c>
      <c r="D27" s="164">
        <v>838200112</v>
      </c>
      <c r="E27" s="163" t="s">
        <v>424</v>
      </c>
      <c r="F27" s="142" t="s">
        <v>395</v>
      </c>
      <c r="G27" s="160" t="s">
        <v>427</v>
      </c>
      <c r="H27" s="162" t="s">
        <v>426</v>
      </c>
      <c r="I27" s="162" t="s">
        <v>425</v>
      </c>
      <c r="J27" s="161">
        <v>832</v>
      </c>
      <c r="K27" s="160" t="s">
        <v>416</v>
      </c>
      <c r="L27" s="159" t="s">
        <v>17</v>
      </c>
      <c r="N27" s="147"/>
    </row>
    <row r="28" spans="1:14" ht="60" customHeight="1">
      <c r="A28" s="145">
        <v>15</v>
      </c>
      <c r="B28" s="166" t="s">
        <v>415</v>
      </c>
      <c r="C28" s="165">
        <v>43321</v>
      </c>
      <c r="D28" s="128">
        <v>838200112</v>
      </c>
      <c r="E28" s="127" t="s">
        <v>424</v>
      </c>
      <c r="F28" s="142" t="s">
        <v>395</v>
      </c>
      <c r="G28" s="124" t="s">
        <v>423</v>
      </c>
      <c r="H28" s="125" t="s">
        <v>422</v>
      </c>
      <c r="I28" s="125" t="s">
        <v>421</v>
      </c>
      <c r="J28" s="141">
        <v>244</v>
      </c>
      <c r="K28" s="124" t="s">
        <v>416</v>
      </c>
      <c r="L28" s="123" t="s">
        <v>17</v>
      </c>
    </row>
    <row r="29" spans="1:14" ht="66" customHeight="1">
      <c r="A29" s="145">
        <v>15</v>
      </c>
      <c r="B29" s="166" t="s">
        <v>415</v>
      </c>
      <c r="C29" s="165">
        <v>43321</v>
      </c>
      <c r="D29" s="128">
        <v>838200112</v>
      </c>
      <c r="E29" s="127" t="s">
        <v>424</v>
      </c>
      <c r="F29" s="142" t="s">
        <v>395</v>
      </c>
      <c r="G29" s="124" t="s">
        <v>423</v>
      </c>
      <c r="H29" s="125" t="s">
        <v>422</v>
      </c>
      <c r="I29" s="125" t="s">
        <v>421</v>
      </c>
      <c r="J29" s="141">
        <v>244</v>
      </c>
      <c r="K29" s="124" t="s">
        <v>416</v>
      </c>
      <c r="L29" s="123" t="s">
        <v>17</v>
      </c>
    </row>
    <row r="30" spans="1:14" ht="57" customHeight="1">
      <c r="A30" s="145">
        <v>15</v>
      </c>
      <c r="B30" s="166" t="s">
        <v>415</v>
      </c>
      <c r="C30" s="165">
        <v>43321</v>
      </c>
      <c r="D30" s="128">
        <v>838200115</v>
      </c>
      <c r="E30" s="127" t="s">
        <v>420</v>
      </c>
      <c r="F30" s="142" t="s">
        <v>395</v>
      </c>
      <c r="G30" s="124" t="s">
        <v>419</v>
      </c>
      <c r="H30" s="125" t="s">
        <v>418</v>
      </c>
      <c r="I30" s="125" t="s">
        <v>417</v>
      </c>
      <c r="J30" s="141">
        <v>882</v>
      </c>
      <c r="K30" s="124" t="s">
        <v>416</v>
      </c>
      <c r="L30" s="123" t="s">
        <v>17</v>
      </c>
    </row>
    <row r="31" spans="1:14" ht="33" customHeight="1">
      <c r="A31" s="145">
        <v>15</v>
      </c>
      <c r="B31" s="166" t="s">
        <v>415</v>
      </c>
      <c r="C31" s="165">
        <v>43321</v>
      </c>
      <c r="D31" s="164">
        <v>838200016</v>
      </c>
      <c r="E31" s="163" t="s">
        <v>414</v>
      </c>
      <c r="F31" s="142" t="s">
        <v>395</v>
      </c>
      <c r="G31" s="160" t="s">
        <v>413</v>
      </c>
      <c r="H31" s="162" t="s">
        <v>412</v>
      </c>
      <c r="I31" s="162" t="s">
        <v>411</v>
      </c>
      <c r="J31" s="161">
        <v>145</v>
      </c>
      <c r="K31" s="160" t="s">
        <v>410</v>
      </c>
      <c r="L31" s="159" t="s">
        <v>17</v>
      </c>
    </row>
    <row r="32" spans="1:14" ht="66" customHeight="1">
      <c r="A32" s="145">
        <v>16</v>
      </c>
      <c r="B32" s="130" t="s">
        <v>409</v>
      </c>
      <c r="C32" s="129">
        <v>43319</v>
      </c>
      <c r="D32" s="128">
        <v>678110012</v>
      </c>
      <c r="E32" s="127" t="s">
        <v>405</v>
      </c>
      <c r="F32" s="126" t="s">
        <v>25</v>
      </c>
      <c r="G32" s="124" t="s">
        <v>408</v>
      </c>
      <c r="H32" s="125" t="s">
        <v>362</v>
      </c>
      <c r="I32" s="125" t="s">
        <v>382</v>
      </c>
      <c r="J32" s="141">
        <v>25</v>
      </c>
      <c r="K32" s="124" t="s">
        <v>402</v>
      </c>
      <c r="L32" s="123" t="s">
        <v>17</v>
      </c>
    </row>
    <row r="33" spans="1:14" ht="56.25" customHeight="1">
      <c r="A33" s="145">
        <v>17</v>
      </c>
      <c r="B33" s="130" t="s">
        <v>406</v>
      </c>
      <c r="C33" s="129">
        <v>43319</v>
      </c>
      <c r="D33" s="128">
        <v>678110012</v>
      </c>
      <c r="E33" s="127" t="s">
        <v>405</v>
      </c>
      <c r="F33" s="126" t="s">
        <v>25</v>
      </c>
      <c r="G33" s="124" t="s">
        <v>404</v>
      </c>
      <c r="H33" s="125" t="s">
        <v>362</v>
      </c>
      <c r="I33" s="125" t="s">
        <v>407</v>
      </c>
      <c r="J33" s="141">
        <v>98.01</v>
      </c>
      <c r="K33" s="124" t="s">
        <v>402</v>
      </c>
      <c r="L33" s="123" t="s">
        <v>17</v>
      </c>
    </row>
    <row r="34" spans="1:14" ht="62.25" customHeight="1">
      <c r="A34" s="145">
        <v>17</v>
      </c>
      <c r="B34" s="158" t="s">
        <v>406</v>
      </c>
      <c r="C34" s="157">
        <v>43319</v>
      </c>
      <c r="D34" s="156">
        <v>678110012</v>
      </c>
      <c r="E34" s="155" t="s">
        <v>405</v>
      </c>
      <c r="F34" s="126" t="s">
        <v>25</v>
      </c>
      <c r="G34" s="152" t="s">
        <v>404</v>
      </c>
      <c r="H34" s="154" t="s">
        <v>362</v>
      </c>
      <c r="I34" s="154" t="s">
        <v>403</v>
      </c>
      <c r="J34" s="153">
        <v>79.95</v>
      </c>
      <c r="K34" s="152" t="s">
        <v>402</v>
      </c>
      <c r="L34" s="123" t="s">
        <v>17</v>
      </c>
    </row>
    <row r="35" spans="1:14" ht="48.75" customHeight="1">
      <c r="A35" s="145">
        <v>18</v>
      </c>
      <c r="B35" s="130" t="s">
        <v>397</v>
      </c>
      <c r="C35" s="129">
        <v>43319</v>
      </c>
      <c r="D35" s="128">
        <v>733200017</v>
      </c>
      <c r="E35" s="127" t="s">
        <v>401</v>
      </c>
      <c r="F35" s="142" t="s">
        <v>395</v>
      </c>
      <c r="G35" s="124" t="s">
        <v>400</v>
      </c>
      <c r="H35" s="125" t="s">
        <v>399</v>
      </c>
      <c r="I35" s="125" t="s">
        <v>398</v>
      </c>
      <c r="J35" s="141">
        <v>516</v>
      </c>
      <c r="K35" s="124" t="s">
        <v>392</v>
      </c>
      <c r="L35" s="123" t="s">
        <v>17</v>
      </c>
    </row>
    <row r="36" spans="1:14" ht="40.5" customHeight="1">
      <c r="A36" s="145">
        <v>18</v>
      </c>
      <c r="B36" s="139" t="s">
        <v>397</v>
      </c>
      <c r="C36" s="138">
        <v>43319</v>
      </c>
      <c r="D36" s="137">
        <v>65600113</v>
      </c>
      <c r="E36" s="136" t="s">
        <v>396</v>
      </c>
      <c r="F36" s="151" t="s">
        <v>395</v>
      </c>
      <c r="G36" s="133" t="s">
        <v>394</v>
      </c>
      <c r="H36" s="134" t="s">
        <v>362</v>
      </c>
      <c r="I36" s="134" t="s">
        <v>393</v>
      </c>
      <c r="J36" s="150">
        <v>42</v>
      </c>
      <c r="K36" s="133" t="s">
        <v>392</v>
      </c>
      <c r="L36" s="123" t="s">
        <v>17</v>
      </c>
    </row>
    <row r="37" spans="1:14" ht="123" customHeight="1">
      <c r="A37" s="146">
        <v>19</v>
      </c>
      <c r="B37" s="127" t="s">
        <v>391</v>
      </c>
      <c r="C37" s="129">
        <v>43318</v>
      </c>
      <c r="D37" s="128">
        <v>643220111</v>
      </c>
      <c r="E37" s="127" t="s">
        <v>390</v>
      </c>
      <c r="F37" s="126" t="s">
        <v>389</v>
      </c>
      <c r="G37" s="128" t="s">
        <v>388</v>
      </c>
      <c r="H37" s="149" t="s">
        <v>387</v>
      </c>
      <c r="I37" s="149" t="s">
        <v>386</v>
      </c>
      <c r="J37" s="148">
        <v>1360</v>
      </c>
      <c r="K37" s="128" t="s">
        <v>385</v>
      </c>
      <c r="L37" s="127" t="s">
        <v>372</v>
      </c>
    </row>
    <row r="38" spans="1:14" ht="97.5" customHeight="1">
      <c r="A38" s="146">
        <v>20</v>
      </c>
      <c r="B38" s="127" t="s">
        <v>378</v>
      </c>
      <c r="C38" s="129">
        <v>43315</v>
      </c>
      <c r="D38" s="128">
        <v>881220011</v>
      </c>
      <c r="E38" s="127" t="s">
        <v>205</v>
      </c>
      <c r="F38" s="126" t="s">
        <v>377</v>
      </c>
      <c r="G38" s="124" t="s">
        <v>384</v>
      </c>
      <c r="H38" s="125" t="s">
        <v>383</v>
      </c>
      <c r="I38" s="125" t="s">
        <v>382</v>
      </c>
      <c r="J38" s="141">
        <v>2500</v>
      </c>
      <c r="K38" s="124" t="s">
        <v>373</v>
      </c>
      <c r="L38" s="123" t="s">
        <v>17</v>
      </c>
      <c r="N38" s="147"/>
    </row>
    <row r="39" spans="1:14" ht="50.25" customHeight="1">
      <c r="A39" s="146">
        <v>20</v>
      </c>
      <c r="B39" s="127" t="s">
        <v>378</v>
      </c>
      <c r="C39" s="129">
        <v>43315</v>
      </c>
      <c r="D39" s="128">
        <v>881220011</v>
      </c>
      <c r="E39" s="127" t="s">
        <v>205</v>
      </c>
      <c r="F39" s="126" t="s">
        <v>377</v>
      </c>
      <c r="G39" s="124" t="s">
        <v>381</v>
      </c>
      <c r="H39" s="125" t="s">
        <v>380</v>
      </c>
      <c r="I39" s="125" t="s">
        <v>379</v>
      </c>
      <c r="J39" s="141">
        <v>796</v>
      </c>
      <c r="K39" s="124" t="s">
        <v>373</v>
      </c>
      <c r="L39" s="123" t="s">
        <v>17</v>
      </c>
    </row>
    <row r="40" spans="1:14" ht="45" customHeight="1">
      <c r="A40" s="145">
        <v>20</v>
      </c>
      <c r="B40" s="127" t="s">
        <v>378</v>
      </c>
      <c r="C40" s="129">
        <v>43315</v>
      </c>
      <c r="D40" s="128">
        <v>881220011</v>
      </c>
      <c r="E40" s="127" t="s">
        <v>205</v>
      </c>
      <c r="F40" s="126" t="s">
        <v>377</v>
      </c>
      <c r="G40" s="124" t="s">
        <v>376</v>
      </c>
      <c r="H40" s="125" t="s">
        <v>375</v>
      </c>
      <c r="I40" s="125" t="s">
        <v>374</v>
      </c>
      <c r="J40" s="141">
        <v>1550</v>
      </c>
      <c r="K40" s="124" t="s">
        <v>373</v>
      </c>
      <c r="L40" s="123" t="s">
        <v>372</v>
      </c>
    </row>
    <row r="41" spans="1:14" ht="54" customHeight="1">
      <c r="A41" s="145">
        <v>21</v>
      </c>
      <c r="B41" s="130" t="s">
        <v>371</v>
      </c>
      <c r="C41" s="129">
        <v>43315</v>
      </c>
      <c r="D41" s="128">
        <v>622760011</v>
      </c>
      <c r="E41" s="127" t="s">
        <v>370</v>
      </c>
      <c r="F41" s="126" t="s">
        <v>369</v>
      </c>
      <c r="G41" s="124" t="s">
        <v>368</v>
      </c>
      <c r="H41" s="125" t="s">
        <v>362</v>
      </c>
      <c r="I41" s="125" t="s">
        <v>367</v>
      </c>
      <c r="J41" s="141">
        <v>385.84</v>
      </c>
      <c r="K41" s="124" t="s">
        <v>366</v>
      </c>
      <c r="L41" s="123" t="s">
        <v>17</v>
      </c>
    </row>
    <row r="42" spans="1:14" ht="62.25" customHeight="1">
      <c r="A42" s="144">
        <v>22</v>
      </c>
      <c r="B42" s="130" t="s">
        <v>365</v>
      </c>
      <c r="C42" s="143">
        <v>43314</v>
      </c>
      <c r="D42" s="128">
        <v>612940013</v>
      </c>
      <c r="E42" s="127" t="s">
        <v>364</v>
      </c>
      <c r="F42" s="142" t="s">
        <v>348</v>
      </c>
      <c r="G42" s="124" t="s">
        <v>363</v>
      </c>
      <c r="H42" s="125" t="s">
        <v>362</v>
      </c>
      <c r="I42" s="125" t="s">
        <v>361</v>
      </c>
      <c r="J42" s="141">
        <v>639.83000000000004</v>
      </c>
      <c r="K42" s="124" t="s">
        <v>360</v>
      </c>
      <c r="L42" s="123" t="s">
        <v>38</v>
      </c>
    </row>
    <row r="43" spans="1:14" ht="64.5" hidden="1" customHeight="1">
      <c r="A43" s="140"/>
      <c r="B43" s="139"/>
      <c r="C43" s="138"/>
      <c r="D43" s="137"/>
      <c r="E43" s="136"/>
      <c r="F43" s="135"/>
      <c r="G43" s="133"/>
      <c r="H43" s="134"/>
      <c r="I43" s="134"/>
      <c r="J43" s="134"/>
      <c r="K43" s="133"/>
      <c r="L43" s="132"/>
    </row>
    <row r="44" spans="1:14" ht="45" hidden="1" customHeight="1">
      <c r="A44" s="131"/>
      <c r="B44" s="130"/>
      <c r="C44" s="129"/>
      <c r="D44" s="128"/>
      <c r="E44" s="127"/>
      <c r="F44" s="126"/>
      <c r="G44" s="124"/>
      <c r="H44" s="125"/>
      <c r="I44" s="125"/>
      <c r="J44" s="125"/>
      <c r="K44" s="124"/>
      <c r="L44" s="123"/>
    </row>
    <row r="45" spans="1:14" ht="42.75" hidden="1" customHeight="1">
      <c r="A45" s="131"/>
      <c r="B45" s="130"/>
      <c r="C45" s="129"/>
      <c r="D45" s="128"/>
      <c r="E45" s="127"/>
      <c r="F45" s="126"/>
      <c r="G45" s="124"/>
      <c r="H45" s="125"/>
      <c r="I45" s="125"/>
      <c r="J45" s="125"/>
      <c r="K45" s="124"/>
      <c r="L45" s="123"/>
    </row>
    <row r="46" spans="1:14" ht="15.75">
      <c r="A46" s="239" t="s">
        <v>359</v>
      </c>
      <c r="B46" s="240"/>
      <c r="C46" s="240"/>
      <c r="D46" s="240"/>
      <c r="E46" s="240"/>
      <c r="F46" s="240"/>
      <c r="G46" s="240"/>
      <c r="H46" s="240"/>
      <c r="I46" s="241"/>
      <c r="J46" s="122">
        <f>SUM(J3:J45)</f>
        <v>26668.742399999999</v>
      </c>
      <c r="K46" s="121"/>
      <c r="L46" s="121"/>
    </row>
  </sheetData>
  <mergeCells count="3">
    <mergeCell ref="A1:C1"/>
    <mergeCell ref="A46:I46"/>
    <mergeCell ref="N11:N18"/>
  </mergeCells>
  <pageMargins left="0.27" right="0.12" top="0.25" bottom="0.13" header="0.31496062992125984" footer="0.31496062992125984"/>
  <pageSetup paperSize="9" scale="75" orientation="landscape" horizontalDpi="0" verticalDpi="0" r:id="rId1"/>
</worksheet>
</file>

<file path=xl/worksheets/sheet2.xml><?xml version="1.0" encoding="utf-8"?>
<worksheet xmlns="http://schemas.openxmlformats.org/spreadsheetml/2006/main" xmlns:r="http://schemas.openxmlformats.org/officeDocument/2006/relationships">
  <dimension ref="A3:L152"/>
  <sheetViews>
    <sheetView tabSelected="1" topLeftCell="A146" zoomScale="55" zoomScaleNormal="55" workbookViewId="0">
      <selection activeCell="G155" sqref="G155"/>
    </sheetView>
  </sheetViews>
  <sheetFormatPr baseColWidth="10" defaultRowHeight="15"/>
  <cols>
    <col min="1" max="1" width="11.7109375" bestFit="1" customWidth="1"/>
    <col min="2" max="2" width="12.85546875" bestFit="1" customWidth="1"/>
    <col min="3" max="3" width="14.85546875" bestFit="1" customWidth="1"/>
    <col min="4" max="4" width="17.28515625" bestFit="1" customWidth="1"/>
    <col min="5" max="5" width="49.28515625" customWidth="1"/>
    <col min="6" max="6" width="38.28515625" customWidth="1"/>
    <col min="7" max="7" width="77.42578125" customWidth="1"/>
    <col min="8" max="8" width="11.7109375" bestFit="1" customWidth="1"/>
    <col min="9" max="9" width="12.7109375" bestFit="1" customWidth="1"/>
    <col min="10" max="10" width="15.42578125" bestFit="1" customWidth="1"/>
    <col min="11" max="11" width="75.85546875" customWidth="1"/>
    <col min="12" max="12" width="26.42578125" customWidth="1"/>
  </cols>
  <sheetData>
    <row r="3" spans="1:12" ht="45">
      <c r="A3" s="176" t="s">
        <v>540</v>
      </c>
      <c r="B3" s="175" t="s">
        <v>539</v>
      </c>
      <c r="C3" s="175" t="s">
        <v>538</v>
      </c>
      <c r="D3" s="175" t="s">
        <v>537</v>
      </c>
      <c r="E3" s="175" t="s">
        <v>536</v>
      </c>
      <c r="F3" s="175" t="s">
        <v>535</v>
      </c>
      <c r="G3" s="175" t="s">
        <v>534</v>
      </c>
      <c r="H3" s="175" t="s">
        <v>533</v>
      </c>
      <c r="I3" s="175" t="s">
        <v>532</v>
      </c>
      <c r="J3" s="175" t="s">
        <v>11</v>
      </c>
      <c r="K3" s="175" t="s">
        <v>531</v>
      </c>
      <c r="L3" s="175" t="s">
        <v>530</v>
      </c>
    </row>
    <row r="4" spans="1:12" ht="75" customHeight="1">
      <c r="A4" s="177">
        <v>1</v>
      </c>
      <c r="B4" s="209" t="s">
        <v>529</v>
      </c>
      <c r="C4" s="210">
        <v>43340</v>
      </c>
      <c r="D4" s="179">
        <v>632300012</v>
      </c>
      <c r="E4" s="232" t="s">
        <v>497</v>
      </c>
      <c r="F4" s="178" t="s">
        <v>528</v>
      </c>
      <c r="G4" s="178" t="s">
        <v>527</v>
      </c>
      <c r="H4" s="179" t="s">
        <v>526</v>
      </c>
      <c r="I4" s="179" t="s">
        <v>525</v>
      </c>
      <c r="J4" s="219">
        <v>175.63</v>
      </c>
      <c r="K4" s="178" t="s">
        <v>519</v>
      </c>
      <c r="L4" s="179" t="s">
        <v>541</v>
      </c>
    </row>
    <row r="5" spans="1:12" ht="75" customHeight="1">
      <c r="A5" s="187">
        <v>2</v>
      </c>
      <c r="B5" s="209" t="s">
        <v>524</v>
      </c>
      <c r="C5" s="210">
        <v>43340</v>
      </c>
      <c r="D5" s="179">
        <v>632300012</v>
      </c>
      <c r="E5" s="178" t="s">
        <v>497</v>
      </c>
      <c r="F5" s="234" t="s">
        <v>523</v>
      </c>
      <c r="G5" s="178" t="s">
        <v>522</v>
      </c>
      <c r="H5" s="179" t="s">
        <v>521</v>
      </c>
      <c r="I5" s="179" t="s">
        <v>520</v>
      </c>
      <c r="J5" s="179">
        <v>2764.8409000000001</v>
      </c>
      <c r="K5" s="178" t="s">
        <v>519</v>
      </c>
      <c r="L5" s="179" t="s">
        <v>541</v>
      </c>
    </row>
    <row r="6" spans="1:12" ht="75" customHeight="1">
      <c r="A6" s="177">
        <v>3</v>
      </c>
      <c r="B6" s="209" t="s">
        <v>518</v>
      </c>
      <c r="C6" s="210">
        <v>43336</v>
      </c>
      <c r="D6" s="179">
        <v>3812200262</v>
      </c>
      <c r="E6" s="178" t="s">
        <v>517</v>
      </c>
      <c r="F6" s="178" t="s">
        <v>512</v>
      </c>
      <c r="G6" s="178" t="s">
        <v>516</v>
      </c>
      <c r="H6" s="179" t="s">
        <v>362</v>
      </c>
      <c r="I6" s="179" t="s">
        <v>515</v>
      </c>
      <c r="J6" s="219">
        <v>66</v>
      </c>
      <c r="K6" s="178" t="s">
        <v>509</v>
      </c>
      <c r="L6" s="179" t="s">
        <v>542</v>
      </c>
    </row>
    <row r="7" spans="1:12" ht="75" customHeight="1">
      <c r="A7" s="177">
        <v>4</v>
      </c>
      <c r="B7" s="209" t="s">
        <v>514</v>
      </c>
      <c r="C7" s="210">
        <v>43336</v>
      </c>
      <c r="D7" s="179">
        <v>3212920163</v>
      </c>
      <c r="E7" s="178" t="s">
        <v>513</v>
      </c>
      <c r="F7" s="178" t="s">
        <v>512</v>
      </c>
      <c r="G7" s="178" t="s">
        <v>511</v>
      </c>
      <c r="H7" s="179" t="s">
        <v>362</v>
      </c>
      <c r="I7" s="179" t="s">
        <v>510</v>
      </c>
      <c r="J7" s="219">
        <v>491.5</v>
      </c>
      <c r="K7" s="178" t="s">
        <v>509</v>
      </c>
      <c r="L7" s="179" t="s">
        <v>190</v>
      </c>
    </row>
    <row r="8" spans="1:12" ht="75" customHeight="1">
      <c r="A8" s="180">
        <v>5</v>
      </c>
      <c r="B8" s="209" t="s">
        <v>508</v>
      </c>
      <c r="C8" s="210">
        <v>43334</v>
      </c>
      <c r="D8" s="179">
        <v>282332012</v>
      </c>
      <c r="E8" s="178" t="s">
        <v>507</v>
      </c>
      <c r="F8" s="178" t="s">
        <v>503</v>
      </c>
      <c r="G8" s="178" t="s">
        <v>506</v>
      </c>
      <c r="H8" s="179" t="s">
        <v>505</v>
      </c>
      <c r="I8" s="179" t="s">
        <v>382</v>
      </c>
      <c r="J8" s="219">
        <v>3175</v>
      </c>
      <c r="K8" s="178" t="s">
        <v>499</v>
      </c>
      <c r="L8" s="179" t="s">
        <v>190</v>
      </c>
    </row>
    <row r="9" spans="1:12" ht="75" customHeight="1">
      <c r="A9" s="180">
        <v>6</v>
      </c>
      <c r="B9" s="209" t="s">
        <v>504</v>
      </c>
      <c r="C9" s="210">
        <v>43333</v>
      </c>
      <c r="D9" s="179">
        <v>881220011</v>
      </c>
      <c r="E9" s="178" t="s">
        <v>205</v>
      </c>
      <c r="F9" s="178" t="s">
        <v>503</v>
      </c>
      <c r="G9" s="178" t="s">
        <v>502</v>
      </c>
      <c r="H9" s="179" t="s">
        <v>501</v>
      </c>
      <c r="I9" s="179" t="s">
        <v>500</v>
      </c>
      <c r="J9" s="219">
        <v>623.20000000000005</v>
      </c>
      <c r="K9" s="178" t="s">
        <v>499</v>
      </c>
      <c r="L9" s="179" t="s">
        <v>190</v>
      </c>
    </row>
    <row r="10" spans="1:12" ht="75" customHeight="1">
      <c r="A10" s="180">
        <v>7</v>
      </c>
      <c r="B10" s="209" t="s">
        <v>498</v>
      </c>
      <c r="C10" s="210">
        <v>43332</v>
      </c>
      <c r="D10" s="179">
        <v>632300012</v>
      </c>
      <c r="E10" s="178" t="s">
        <v>497</v>
      </c>
      <c r="F10" s="178" t="s">
        <v>496</v>
      </c>
      <c r="G10" s="178" t="s">
        <v>495</v>
      </c>
      <c r="H10" s="179" t="s">
        <v>494</v>
      </c>
      <c r="I10" s="179" t="s">
        <v>493</v>
      </c>
      <c r="J10" s="179">
        <v>1516.0715</v>
      </c>
      <c r="K10" s="178" t="s">
        <v>492</v>
      </c>
      <c r="L10" s="179" t="s">
        <v>541</v>
      </c>
    </row>
    <row r="11" spans="1:12" ht="75" customHeight="1">
      <c r="A11" s="177">
        <v>8</v>
      </c>
      <c r="B11" s="209" t="s">
        <v>490</v>
      </c>
      <c r="C11" s="210">
        <v>43328</v>
      </c>
      <c r="D11" s="179">
        <v>38912013307</v>
      </c>
      <c r="E11" s="178" t="s">
        <v>444</v>
      </c>
      <c r="F11" s="234" t="s">
        <v>489</v>
      </c>
      <c r="G11" s="178" t="s">
        <v>488</v>
      </c>
      <c r="H11" s="179" t="s">
        <v>487</v>
      </c>
      <c r="I11" s="179" t="s">
        <v>486</v>
      </c>
      <c r="J11" s="219">
        <v>349.8</v>
      </c>
      <c r="K11" s="178" t="s">
        <v>485</v>
      </c>
      <c r="L11" s="179" t="s">
        <v>542</v>
      </c>
    </row>
    <row r="12" spans="1:12" ht="75" customHeight="1">
      <c r="A12" s="177">
        <v>9</v>
      </c>
      <c r="B12" s="209" t="s">
        <v>206</v>
      </c>
      <c r="C12" s="210">
        <v>43328</v>
      </c>
      <c r="D12" s="179">
        <v>347905211</v>
      </c>
      <c r="E12" s="178" t="s">
        <v>484</v>
      </c>
      <c r="F12" s="235" t="s">
        <v>456</v>
      </c>
      <c r="G12" s="178" t="s">
        <v>472</v>
      </c>
      <c r="H12" s="179" t="s">
        <v>483</v>
      </c>
      <c r="I12" s="179" t="s">
        <v>482</v>
      </c>
      <c r="J12" s="219">
        <v>237.6</v>
      </c>
      <c r="K12" s="178" t="s">
        <v>470</v>
      </c>
      <c r="L12" s="179" t="s">
        <v>190</v>
      </c>
    </row>
    <row r="13" spans="1:12" ht="75" customHeight="1">
      <c r="A13" s="177">
        <v>9</v>
      </c>
      <c r="B13" s="209" t="s">
        <v>206</v>
      </c>
      <c r="C13" s="210">
        <v>43328</v>
      </c>
      <c r="D13" s="179">
        <v>351200012</v>
      </c>
      <c r="E13" s="178" t="s">
        <v>481</v>
      </c>
      <c r="F13" s="235" t="s">
        <v>456</v>
      </c>
      <c r="G13" s="178" t="s">
        <v>480</v>
      </c>
      <c r="H13" s="179" t="s">
        <v>479</v>
      </c>
      <c r="I13" s="179" t="s">
        <v>478</v>
      </c>
      <c r="J13" s="219">
        <v>2640</v>
      </c>
      <c r="K13" s="178" t="s">
        <v>470</v>
      </c>
      <c r="L13" s="179" t="s">
        <v>190</v>
      </c>
    </row>
    <row r="14" spans="1:12" ht="75" customHeight="1">
      <c r="A14" s="177">
        <v>9</v>
      </c>
      <c r="B14" s="209" t="s">
        <v>206</v>
      </c>
      <c r="C14" s="210">
        <v>43328</v>
      </c>
      <c r="D14" s="179">
        <v>624940012</v>
      </c>
      <c r="E14" s="178" t="s">
        <v>477</v>
      </c>
      <c r="F14" s="235" t="s">
        <v>456</v>
      </c>
      <c r="G14" s="178" t="s">
        <v>476</v>
      </c>
      <c r="H14" s="179" t="s">
        <v>475</v>
      </c>
      <c r="I14" s="179" t="s">
        <v>474</v>
      </c>
      <c r="J14" s="219">
        <v>316.8</v>
      </c>
      <c r="K14" s="178" t="s">
        <v>452</v>
      </c>
      <c r="L14" s="179" t="s">
        <v>190</v>
      </c>
    </row>
    <row r="15" spans="1:12" ht="75" customHeight="1">
      <c r="A15" s="177">
        <v>9</v>
      </c>
      <c r="B15" s="209" t="s">
        <v>206</v>
      </c>
      <c r="C15" s="210">
        <v>43328</v>
      </c>
      <c r="D15" s="179">
        <v>347905212</v>
      </c>
      <c r="E15" s="178" t="s">
        <v>473</v>
      </c>
      <c r="F15" s="235" t="s">
        <v>456</v>
      </c>
      <c r="G15" s="178" t="s">
        <v>472</v>
      </c>
      <c r="H15" s="179" t="s">
        <v>463</v>
      </c>
      <c r="I15" s="179" t="s">
        <v>471</v>
      </c>
      <c r="J15" s="225">
        <v>924</v>
      </c>
      <c r="K15" s="178" t="s">
        <v>470</v>
      </c>
      <c r="L15" s="179" t="s">
        <v>190</v>
      </c>
    </row>
    <row r="16" spans="1:12" ht="75" customHeight="1">
      <c r="A16" s="177">
        <v>9</v>
      </c>
      <c r="B16" s="209" t="s">
        <v>206</v>
      </c>
      <c r="C16" s="210">
        <v>43328</v>
      </c>
      <c r="D16" s="179">
        <v>3692000112</v>
      </c>
      <c r="E16" s="178" t="s">
        <v>469</v>
      </c>
      <c r="F16" s="235" t="s">
        <v>456</v>
      </c>
      <c r="G16" s="178" t="s">
        <v>468</v>
      </c>
      <c r="H16" s="179" t="s">
        <v>467</v>
      </c>
      <c r="I16" s="179" t="s">
        <v>466</v>
      </c>
      <c r="J16" s="225">
        <v>132</v>
      </c>
      <c r="K16" s="178" t="s">
        <v>452</v>
      </c>
      <c r="L16" s="179" t="s">
        <v>190</v>
      </c>
    </row>
    <row r="17" spans="1:12" ht="75" customHeight="1">
      <c r="A17" s="177">
        <v>9</v>
      </c>
      <c r="B17" s="209" t="s">
        <v>206</v>
      </c>
      <c r="C17" s="210">
        <v>43328</v>
      </c>
      <c r="D17" s="179">
        <v>49200011</v>
      </c>
      <c r="E17" s="178" t="s">
        <v>465</v>
      </c>
      <c r="F17" s="235" t="s">
        <v>456</v>
      </c>
      <c r="G17" s="178" t="s">
        <v>464</v>
      </c>
      <c r="H17" s="179" t="s">
        <v>463</v>
      </c>
      <c r="I17" s="179" t="s">
        <v>462</v>
      </c>
      <c r="J17" s="225">
        <v>198</v>
      </c>
      <c r="K17" s="178" t="s">
        <v>452</v>
      </c>
      <c r="L17" s="179" t="s">
        <v>190</v>
      </c>
    </row>
    <row r="18" spans="1:12" ht="75" customHeight="1">
      <c r="A18" s="177">
        <v>9</v>
      </c>
      <c r="B18" s="209" t="s">
        <v>206</v>
      </c>
      <c r="C18" s="210">
        <v>43328</v>
      </c>
      <c r="D18" s="179">
        <v>881210014</v>
      </c>
      <c r="E18" s="178" t="s">
        <v>461</v>
      </c>
      <c r="F18" s="235" t="s">
        <v>456</v>
      </c>
      <c r="G18" s="178" t="s">
        <v>460</v>
      </c>
      <c r="H18" s="179" t="s">
        <v>459</v>
      </c>
      <c r="I18" s="179" t="s">
        <v>458</v>
      </c>
      <c r="J18" s="219">
        <v>712.8</v>
      </c>
      <c r="K18" s="178" t="s">
        <v>452</v>
      </c>
      <c r="L18" s="179" t="s">
        <v>190</v>
      </c>
    </row>
    <row r="19" spans="1:12" ht="75" customHeight="1">
      <c r="A19" s="181">
        <v>9</v>
      </c>
      <c r="B19" s="211" t="s">
        <v>206</v>
      </c>
      <c r="C19" s="212">
        <v>43328</v>
      </c>
      <c r="D19" s="183">
        <v>369400022</v>
      </c>
      <c r="E19" s="182" t="s">
        <v>457</v>
      </c>
      <c r="F19" s="235" t="s">
        <v>456</v>
      </c>
      <c r="G19" s="182" t="s">
        <v>455</v>
      </c>
      <c r="H19" s="183" t="s">
        <v>454</v>
      </c>
      <c r="I19" s="183" t="s">
        <v>453</v>
      </c>
      <c r="J19" s="226">
        <v>1478.4</v>
      </c>
      <c r="K19" s="182" t="s">
        <v>452</v>
      </c>
      <c r="L19" s="183" t="s">
        <v>190</v>
      </c>
    </row>
    <row r="20" spans="1:12" ht="75" customHeight="1">
      <c r="A20" s="187">
        <v>10</v>
      </c>
      <c r="B20" s="209" t="s">
        <v>451</v>
      </c>
      <c r="C20" s="210">
        <v>43327</v>
      </c>
      <c r="D20" s="179">
        <v>678110012</v>
      </c>
      <c r="E20" s="178" t="s">
        <v>405</v>
      </c>
      <c r="F20" s="178" t="s">
        <v>25</v>
      </c>
      <c r="G20" s="178" t="s">
        <v>450</v>
      </c>
      <c r="H20" s="179" t="s">
        <v>362</v>
      </c>
      <c r="I20" s="179" t="s">
        <v>449</v>
      </c>
      <c r="J20" s="179">
        <v>71.239999999999995</v>
      </c>
      <c r="K20" s="178" t="s">
        <v>547</v>
      </c>
      <c r="L20" s="179" t="s">
        <v>190</v>
      </c>
    </row>
    <row r="21" spans="1:12" ht="75" customHeight="1">
      <c r="A21" s="177">
        <v>11</v>
      </c>
      <c r="B21" s="209" t="s">
        <v>448</v>
      </c>
      <c r="C21" s="210">
        <v>43327</v>
      </c>
      <c r="D21" s="179">
        <v>678110012</v>
      </c>
      <c r="E21" s="178" t="s">
        <v>405</v>
      </c>
      <c r="F21" s="178" t="s">
        <v>25</v>
      </c>
      <c r="G21" s="178" t="s">
        <v>447</v>
      </c>
      <c r="H21" s="179" t="s">
        <v>362</v>
      </c>
      <c r="I21" s="179" t="s">
        <v>382</v>
      </c>
      <c r="J21" s="219">
        <v>25</v>
      </c>
      <c r="K21" s="178" t="s">
        <v>547</v>
      </c>
      <c r="L21" s="179" t="s">
        <v>190</v>
      </c>
    </row>
    <row r="22" spans="1:12" ht="75" customHeight="1">
      <c r="A22" s="180">
        <v>12</v>
      </c>
      <c r="B22" s="211" t="s">
        <v>445</v>
      </c>
      <c r="C22" s="212">
        <v>43326</v>
      </c>
      <c r="D22" s="183">
        <v>38912013307</v>
      </c>
      <c r="E22" s="182" t="s">
        <v>444</v>
      </c>
      <c r="F22" s="182" t="s">
        <v>443</v>
      </c>
      <c r="G22" s="182" t="s">
        <v>442</v>
      </c>
      <c r="H22" s="183" t="s">
        <v>441</v>
      </c>
      <c r="I22" s="183" t="s">
        <v>440</v>
      </c>
      <c r="J22" s="226">
        <v>95.24</v>
      </c>
      <c r="K22" s="182" t="s">
        <v>439</v>
      </c>
      <c r="L22" s="183" t="s">
        <v>190</v>
      </c>
    </row>
    <row r="23" spans="1:12" ht="75" customHeight="1">
      <c r="A23" s="184">
        <v>13</v>
      </c>
      <c r="B23" s="179" t="s">
        <v>436</v>
      </c>
      <c r="C23" s="210">
        <v>43325</v>
      </c>
      <c r="D23" s="179">
        <v>678110012</v>
      </c>
      <c r="E23" s="178" t="s">
        <v>405</v>
      </c>
      <c r="F23" s="178" t="s">
        <v>25</v>
      </c>
      <c r="G23" s="178" t="s">
        <v>435</v>
      </c>
      <c r="H23" s="179" t="s">
        <v>362</v>
      </c>
      <c r="I23" s="179" t="s">
        <v>438</v>
      </c>
      <c r="J23" s="219">
        <v>15</v>
      </c>
      <c r="K23" s="178" t="s">
        <v>548</v>
      </c>
      <c r="L23" s="179" t="s">
        <v>190</v>
      </c>
    </row>
    <row r="24" spans="1:12" ht="75" customHeight="1">
      <c r="A24" s="184">
        <v>13</v>
      </c>
      <c r="B24" s="183" t="s">
        <v>436</v>
      </c>
      <c r="C24" s="212">
        <v>43325</v>
      </c>
      <c r="D24" s="183">
        <v>678110012</v>
      </c>
      <c r="E24" s="182" t="s">
        <v>405</v>
      </c>
      <c r="F24" s="178" t="s">
        <v>25</v>
      </c>
      <c r="G24" s="182" t="s">
        <v>435</v>
      </c>
      <c r="H24" s="183" t="s">
        <v>362</v>
      </c>
      <c r="I24" s="183" t="s">
        <v>382</v>
      </c>
      <c r="J24" s="226">
        <v>25</v>
      </c>
      <c r="K24" s="182" t="s">
        <v>549</v>
      </c>
      <c r="L24" s="183" t="s">
        <v>190</v>
      </c>
    </row>
    <row r="25" spans="1:12" ht="75" customHeight="1">
      <c r="A25" s="184">
        <v>14</v>
      </c>
      <c r="B25" s="179" t="s">
        <v>431</v>
      </c>
      <c r="C25" s="210">
        <v>43325</v>
      </c>
      <c r="D25" s="179">
        <v>678110012</v>
      </c>
      <c r="E25" s="178" t="s">
        <v>405</v>
      </c>
      <c r="F25" s="178" t="s">
        <v>25</v>
      </c>
      <c r="G25" s="178" t="s">
        <v>433</v>
      </c>
      <c r="H25" s="179" t="s">
        <v>362</v>
      </c>
      <c r="I25" s="179" t="s">
        <v>403</v>
      </c>
      <c r="J25" s="219">
        <v>79.95</v>
      </c>
      <c r="K25" s="178" t="s">
        <v>550</v>
      </c>
      <c r="L25" s="179" t="s">
        <v>190</v>
      </c>
    </row>
    <row r="26" spans="1:12" ht="75" customHeight="1">
      <c r="A26" s="184">
        <v>14</v>
      </c>
      <c r="B26" s="179" t="s">
        <v>431</v>
      </c>
      <c r="C26" s="210">
        <v>43325</v>
      </c>
      <c r="D26" s="179">
        <v>678110012</v>
      </c>
      <c r="E26" s="178" t="s">
        <v>405</v>
      </c>
      <c r="F26" s="178" t="s">
        <v>25</v>
      </c>
      <c r="G26" s="178" t="s">
        <v>432</v>
      </c>
      <c r="H26" s="179" t="s">
        <v>362</v>
      </c>
      <c r="I26" s="179" t="s">
        <v>403</v>
      </c>
      <c r="J26" s="219">
        <v>79.95</v>
      </c>
      <c r="K26" s="178" t="s">
        <v>550</v>
      </c>
      <c r="L26" s="179" t="s">
        <v>190</v>
      </c>
    </row>
    <row r="27" spans="1:12" ht="75" customHeight="1">
      <c r="A27" s="184">
        <v>14</v>
      </c>
      <c r="B27" s="179" t="s">
        <v>431</v>
      </c>
      <c r="C27" s="210">
        <v>43325</v>
      </c>
      <c r="D27" s="179">
        <v>678110012</v>
      </c>
      <c r="E27" s="178" t="s">
        <v>405</v>
      </c>
      <c r="F27" s="178" t="s">
        <v>25</v>
      </c>
      <c r="G27" s="178" t="s">
        <v>430</v>
      </c>
      <c r="H27" s="179" t="s">
        <v>362</v>
      </c>
      <c r="I27" s="179" t="s">
        <v>429</v>
      </c>
      <c r="J27" s="219">
        <v>136.09</v>
      </c>
      <c r="K27" s="178" t="s">
        <v>550</v>
      </c>
      <c r="L27" s="179" t="s">
        <v>190</v>
      </c>
    </row>
    <row r="28" spans="1:12" ht="75" customHeight="1">
      <c r="A28" s="180">
        <v>15</v>
      </c>
      <c r="B28" s="213" t="s">
        <v>415</v>
      </c>
      <c r="C28" s="214">
        <v>43321</v>
      </c>
      <c r="D28" s="215">
        <v>838200112</v>
      </c>
      <c r="E28" s="185" t="s">
        <v>424</v>
      </c>
      <c r="F28" s="235" t="s">
        <v>395</v>
      </c>
      <c r="G28" s="185" t="s">
        <v>427</v>
      </c>
      <c r="H28" s="215" t="s">
        <v>426</v>
      </c>
      <c r="I28" s="215" t="s">
        <v>425</v>
      </c>
      <c r="J28" s="227">
        <v>832</v>
      </c>
      <c r="K28" s="185" t="s">
        <v>416</v>
      </c>
      <c r="L28" s="215" t="s">
        <v>190</v>
      </c>
    </row>
    <row r="29" spans="1:12" ht="75" customHeight="1">
      <c r="A29" s="180">
        <v>15</v>
      </c>
      <c r="B29" s="213" t="s">
        <v>415</v>
      </c>
      <c r="C29" s="214">
        <v>43321</v>
      </c>
      <c r="D29" s="179">
        <v>838200112</v>
      </c>
      <c r="E29" s="178" t="s">
        <v>424</v>
      </c>
      <c r="F29" s="235" t="s">
        <v>395</v>
      </c>
      <c r="G29" s="178" t="s">
        <v>423</v>
      </c>
      <c r="H29" s="179" t="s">
        <v>422</v>
      </c>
      <c r="I29" s="179" t="s">
        <v>421</v>
      </c>
      <c r="J29" s="219">
        <v>244</v>
      </c>
      <c r="K29" s="178" t="s">
        <v>416</v>
      </c>
      <c r="L29" s="179" t="s">
        <v>190</v>
      </c>
    </row>
    <row r="30" spans="1:12" ht="75" customHeight="1">
      <c r="A30" s="180">
        <v>15</v>
      </c>
      <c r="B30" s="213" t="s">
        <v>415</v>
      </c>
      <c r="C30" s="214">
        <v>43321</v>
      </c>
      <c r="D30" s="179">
        <v>838200112</v>
      </c>
      <c r="E30" s="178" t="s">
        <v>424</v>
      </c>
      <c r="F30" s="235" t="s">
        <v>395</v>
      </c>
      <c r="G30" s="178" t="s">
        <v>423</v>
      </c>
      <c r="H30" s="179" t="s">
        <v>422</v>
      </c>
      <c r="I30" s="179" t="s">
        <v>421</v>
      </c>
      <c r="J30" s="219">
        <v>244</v>
      </c>
      <c r="K30" s="178" t="s">
        <v>416</v>
      </c>
      <c r="L30" s="179" t="s">
        <v>190</v>
      </c>
    </row>
    <row r="31" spans="1:12" ht="75" customHeight="1">
      <c r="A31" s="180">
        <v>15</v>
      </c>
      <c r="B31" s="213" t="s">
        <v>415</v>
      </c>
      <c r="C31" s="214">
        <v>43321</v>
      </c>
      <c r="D31" s="179">
        <v>838200115</v>
      </c>
      <c r="E31" s="178" t="s">
        <v>420</v>
      </c>
      <c r="F31" s="235" t="s">
        <v>395</v>
      </c>
      <c r="G31" s="178" t="s">
        <v>419</v>
      </c>
      <c r="H31" s="179" t="s">
        <v>418</v>
      </c>
      <c r="I31" s="179" t="s">
        <v>417</v>
      </c>
      <c r="J31" s="219">
        <v>882</v>
      </c>
      <c r="K31" s="178" t="s">
        <v>416</v>
      </c>
      <c r="L31" s="179" t="s">
        <v>190</v>
      </c>
    </row>
    <row r="32" spans="1:12" ht="75" customHeight="1">
      <c r="A32" s="180">
        <v>15</v>
      </c>
      <c r="B32" s="213" t="s">
        <v>415</v>
      </c>
      <c r="C32" s="214">
        <v>43321</v>
      </c>
      <c r="D32" s="215">
        <v>838200016</v>
      </c>
      <c r="E32" s="185" t="s">
        <v>414</v>
      </c>
      <c r="F32" s="235" t="s">
        <v>395</v>
      </c>
      <c r="G32" s="185" t="s">
        <v>413</v>
      </c>
      <c r="H32" s="215" t="s">
        <v>412</v>
      </c>
      <c r="I32" s="215" t="s">
        <v>411</v>
      </c>
      <c r="J32" s="227">
        <v>145</v>
      </c>
      <c r="K32" s="185" t="s">
        <v>410</v>
      </c>
      <c r="L32" s="215" t="s">
        <v>190</v>
      </c>
    </row>
    <row r="33" spans="1:12" ht="75" customHeight="1">
      <c r="A33" s="180">
        <v>16</v>
      </c>
      <c r="B33" s="209" t="s">
        <v>409</v>
      </c>
      <c r="C33" s="210">
        <v>43319</v>
      </c>
      <c r="D33" s="179">
        <v>678110012</v>
      </c>
      <c r="E33" s="178" t="s">
        <v>405</v>
      </c>
      <c r="F33" s="178" t="s">
        <v>25</v>
      </c>
      <c r="G33" s="178" t="s">
        <v>408</v>
      </c>
      <c r="H33" s="179" t="s">
        <v>362</v>
      </c>
      <c r="I33" s="179" t="s">
        <v>382</v>
      </c>
      <c r="J33" s="219">
        <v>25</v>
      </c>
      <c r="K33" s="178" t="s">
        <v>402</v>
      </c>
      <c r="L33" s="179" t="s">
        <v>190</v>
      </c>
    </row>
    <row r="34" spans="1:12" ht="75" customHeight="1">
      <c r="A34" s="180">
        <v>17</v>
      </c>
      <c r="B34" s="209" t="s">
        <v>406</v>
      </c>
      <c r="C34" s="210">
        <v>43319</v>
      </c>
      <c r="D34" s="179">
        <v>678110012</v>
      </c>
      <c r="E34" s="178" t="s">
        <v>405</v>
      </c>
      <c r="F34" s="178" t="s">
        <v>25</v>
      </c>
      <c r="G34" s="178" t="s">
        <v>404</v>
      </c>
      <c r="H34" s="179" t="s">
        <v>362</v>
      </c>
      <c r="I34" s="179" t="s">
        <v>407</v>
      </c>
      <c r="J34" s="219">
        <v>98.01</v>
      </c>
      <c r="K34" s="178" t="s">
        <v>402</v>
      </c>
      <c r="L34" s="179" t="s">
        <v>190</v>
      </c>
    </row>
    <row r="35" spans="1:12" ht="75" customHeight="1">
      <c r="A35" s="180">
        <v>17</v>
      </c>
      <c r="B35" s="211" t="s">
        <v>406</v>
      </c>
      <c r="C35" s="212">
        <v>43319</v>
      </c>
      <c r="D35" s="183">
        <v>678110012</v>
      </c>
      <c r="E35" s="182" t="s">
        <v>405</v>
      </c>
      <c r="F35" s="178" t="s">
        <v>25</v>
      </c>
      <c r="G35" s="182" t="s">
        <v>404</v>
      </c>
      <c r="H35" s="183" t="s">
        <v>362</v>
      </c>
      <c r="I35" s="183" t="s">
        <v>403</v>
      </c>
      <c r="J35" s="226">
        <v>79.95</v>
      </c>
      <c r="K35" s="182" t="s">
        <v>402</v>
      </c>
      <c r="L35" s="179" t="s">
        <v>190</v>
      </c>
    </row>
    <row r="36" spans="1:12" ht="75" customHeight="1">
      <c r="A36" s="180">
        <v>18</v>
      </c>
      <c r="B36" s="209" t="s">
        <v>397</v>
      </c>
      <c r="C36" s="210">
        <v>43319</v>
      </c>
      <c r="D36" s="179">
        <v>733200017</v>
      </c>
      <c r="E36" s="178" t="s">
        <v>401</v>
      </c>
      <c r="F36" s="235" t="s">
        <v>395</v>
      </c>
      <c r="G36" s="178" t="s">
        <v>400</v>
      </c>
      <c r="H36" s="179" t="s">
        <v>399</v>
      </c>
      <c r="I36" s="179" t="s">
        <v>398</v>
      </c>
      <c r="J36" s="219">
        <v>516</v>
      </c>
      <c r="K36" s="178" t="s">
        <v>392</v>
      </c>
      <c r="L36" s="179" t="s">
        <v>190</v>
      </c>
    </row>
    <row r="37" spans="1:12" ht="75" customHeight="1">
      <c r="A37" s="180">
        <v>18</v>
      </c>
      <c r="B37" s="216" t="s">
        <v>397</v>
      </c>
      <c r="C37" s="217">
        <v>43319</v>
      </c>
      <c r="D37" s="218">
        <v>65600113</v>
      </c>
      <c r="E37" s="186" t="s">
        <v>396</v>
      </c>
      <c r="F37" s="234" t="s">
        <v>395</v>
      </c>
      <c r="G37" s="186" t="s">
        <v>394</v>
      </c>
      <c r="H37" s="218" t="s">
        <v>362</v>
      </c>
      <c r="I37" s="218" t="s">
        <v>393</v>
      </c>
      <c r="J37" s="228">
        <v>42</v>
      </c>
      <c r="K37" s="186" t="s">
        <v>392</v>
      </c>
      <c r="L37" s="179" t="s">
        <v>190</v>
      </c>
    </row>
    <row r="38" spans="1:12" ht="75" customHeight="1">
      <c r="A38" s="184">
        <v>19</v>
      </c>
      <c r="B38" s="179" t="s">
        <v>391</v>
      </c>
      <c r="C38" s="210">
        <v>43318</v>
      </c>
      <c r="D38" s="179">
        <v>643220111</v>
      </c>
      <c r="E38" s="178" t="s">
        <v>390</v>
      </c>
      <c r="F38" s="178" t="s">
        <v>389</v>
      </c>
      <c r="G38" s="178" t="s">
        <v>388</v>
      </c>
      <c r="H38" s="179" t="s">
        <v>387</v>
      </c>
      <c r="I38" s="179" t="s">
        <v>386</v>
      </c>
      <c r="J38" s="219">
        <v>1360</v>
      </c>
      <c r="K38" s="178" t="s">
        <v>385</v>
      </c>
      <c r="L38" s="179" t="s">
        <v>542</v>
      </c>
    </row>
    <row r="39" spans="1:12" ht="75" customHeight="1">
      <c r="A39" s="184">
        <v>20</v>
      </c>
      <c r="B39" s="179" t="s">
        <v>378</v>
      </c>
      <c r="C39" s="210">
        <v>43315</v>
      </c>
      <c r="D39" s="179">
        <v>881220011</v>
      </c>
      <c r="E39" s="178" t="s">
        <v>205</v>
      </c>
      <c r="F39" s="178" t="s">
        <v>377</v>
      </c>
      <c r="G39" s="178" t="s">
        <v>384</v>
      </c>
      <c r="H39" s="179" t="s">
        <v>383</v>
      </c>
      <c r="I39" s="179" t="s">
        <v>382</v>
      </c>
      <c r="J39" s="219">
        <v>2500</v>
      </c>
      <c r="K39" s="178" t="s">
        <v>373</v>
      </c>
      <c r="L39" s="179" t="s">
        <v>190</v>
      </c>
    </row>
    <row r="40" spans="1:12" ht="75" customHeight="1">
      <c r="A40" s="184">
        <v>20</v>
      </c>
      <c r="B40" s="179" t="s">
        <v>378</v>
      </c>
      <c r="C40" s="210">
        <v>43315</v>
      </c>
      <c r="D40" s="179">
        <v>881220011</v>
      </c>
      <c r="E40" s="178" t="s">
        <v>205</v>
      </c>
      <c r="F40" s="178" t="s">
        <v>377</v>
      </c>
      <c r="G40" s="178" t="s">
        <v>381</v>
      </c>
      <c r="H40" s="179" t="s">
        <v>380</v>
      </c>
      <c r="I40" s="179" t="s">
        <v>379</v>
      </c>
      <c r="J40" s="219">
        <v>796</v>
      </c>
      <c r="K40" s="178" t="s">
        <v>373</v>
      </c>
      <c r="L40" s="179" t="s">
        <v>190</v>
      </c>
    </row>
    <row r="41" spans="1:12" ht="75" customHeight="1">
      <c r="A41" s="180">
        <v>20</v>
      </c>
      <c r="B41" s="179" t="s">
        <v>378</v>
      </c>
      <c r="C41" s="210">
        <v>43315</v>
      </c>
      <c r="D41" s="179">
        <v>881220011</v>
      </c>
      <c r="E41" s="178" t="s">
        <v>205</v>
      </c>
      <c r="F41" s="178" t="s">
        <v>377</v>
      </c>
      <c r="G41" s="178" t="s">
        <v>376</v>
      </c>
      <c r="H41" s="179" t="s">
        <v>375</v>
      </c>
      <c r="I41" s="179" t="s">
        <v>374</v>
      </c>
      <c r="J41" s="219">
        <v>1550</v>
      </c>
      <c r="K41" s="178" t="s">
        <v>373</v>
      </c>
      <c r="L41" s="179" t="s">
        <v>542</v>
      </c>
    </row>
    <row r="42" spans="1:12" ht="75" customHeight="1">
      <c r="A42" s="180">
        <v>21</v>
      </c>
      <c r="B42" s="209" t="s">
        <v>371</v>
      </c>
      <c r="C42" s="210">
        <v>43315</v>
      </c>
      <c r="D42" s="179">
        <v>622760011</v>
      </c>
      <c r="E42" s="178" t="s">
        <v>370</v>
      </c>
      <c r="F42" s="178" t="s">
        <v>369</v>
      </c>
      <c r="G42" s="178" t="s">
        <v>368</v>
      </c>
      <c r="H42" s="179" t="s">
        <v>362</v>
      </c>
      <c r="I42" s="179" t="s">
        <v>367</v>
      </c>
      <c r="J42" s="219">
        <v>385.84</v>
      </c>
      <c r="K42" s="178" t="s">
        <v>366</v>
      </c>
      <c r="L42" s="179" t="s">
        <v>190</v>
      </c>
    </row>
    <row r="43" spans="1:12" ht="75" customHeight="1">
      <c r="A43" s="187">
        <v>22</v>
      </c>
      <c r="B43" s="209" t="s">
        <v>365</v>
      </c>
      <c r="C43" s="220">
        <v>43314</v>
      </c>
      <c r="D43" s="179">
        <v>612940013</v>
      </c>
      <c r="E43" s="178" t="s">
        <v>364</v>
      </c>
      <c r="F43" s="235" t="s">
        <v>348</v>
      </c>
      <c r="G43" s="178" t="s">
        <v>363</v>
      </c>
      <c r="H43" s="179" t="s">
        <v>362</v>
      </c>
      <c r="I43" s="179" t="s">
        <v>361</v>
      </c>
      <c r="J43" s="219">
        <v>639.83000000000004</v>
      </c>
      <c r="K43" s="178" t="s">
        <v>360</v>
      </c>
      <c r="L43" s="179" t="s">
        <v>543</v>
      </c>
    </row>
    <row r="44" spans="1:12" ht="75" customHeight="1">
      <c r="A44" s="188">
        <v>1</v>
      </c>
      <c r="B44" s="188" t="s">
        <v>356</v>
      </c>
      <c r="C44" s="198">
        <v>43315</v>
      </c>
      <c r="D44" s="188">
        <v>64332011</v>
      </c>
      <c r="E44" s="189" t="s">
        <v>355</v>
      </c>
      <c r="F44" s="189" t="s">
        <v>354</v>
      </c>
      <c r="G44" s="189" t="s">
        <v>573</v>
      </c>
      <c r="H44" s="188">
        <v>2</v>
      </c>
      <c r="I44" s="201">
        <v>35</v>
      </c>
      <c r="J44" s="201">
        <f>+H44*I44</f>
        <v>70</v>
      </c>
      <c r="K44" s="189" t="s">
        <v>551</v>
      </c>
      <c r="L44" s="188" t="s">
        <v>190</v>
      </c>
    </row>
    <row r="45" spans="1:12" ht="75" customHeight="1">
      <c r="A45" s="188">
        <v>2</v>
      </c>
      <c r="B45" s="177" t="s">
        <v>351</v>
      </c>
      <c r="C45" s="194">
        <v>43313</v>
      </c>
      <c r="D45" s="177" t="s">
        <v>317</v>
      </c>
      <c r="E45" s="190" t="s">
        <v>316</v>
      </c>
      <c r="F45" s="190" t="s">
        <v>25</v>
      </c>
      <c r="G45" s="190" t="s">
        <v>574</v>
      </c>
      <c r="H45" s="177">
        <v>1</v>
      </c>
      <c r="I45" s="191">
        <v>219.4</v>
      </c>
      <c r="J45" s="191">
        <v>219.4</v>
      </c>
      <c r="K45" s="190" t="s">
        <v>552</v>
      </c>
      <c r="L45" s="177" t="s">
        <v>190</v>
      </c>
    </row>
    <row r="46" spans="1:12" ht="75" customHeight="1">
      <c r="A46" s="188">
        <v>3</v>
      </c>
      <c r="B46" s="177" t="s">
        <v>350</v>
      </c>
      <c r="C46" s="194">
        <v>43313</v>
      </c>
      <c r="D46" s="177" t="s">
        <v>317</v>
      </c>
      <c r="E46" s="190" t="s">
        <v>316</v>
      </c>
      <c r="F46" s="190" t="s">
        <v>25</v>
      </c>
      <c r="G46" s="190" t="s">
        <v>575</v>
      </c>
      <c r="H46" s="177">
        <v>1</v>
      </c>
      <c r="I46" s="191">
        <v>16.8</v>
      </c>
      <c r="J46" s="191">
        <v>16.8</v>
      </c>
      <c r="K46" s="190" t="s">
        <v>552</v>
      </c>
      <c r="L46" s="177" t="s">
        <v>190</v>
      </c>
    </row>
    <row r="47" spans="1:12" ht="75" customHeight="1">
      <c r="A47" s="188">
        <v>4</v>
      </c>
      <c r="B47" s="177" t="s">
        <v>349</v>
      </c>
      <c r="C47" s="194">
        <v>43314</v>
      </c>
      <c r="D47" s="177">
        <v>333100015</v>
      </c>
      <c r="E47" s="190" t="s">
        <v>35</v>
      </c>
      <c r="F47" s="192" t="s">
        <v>348</v>
      </c>
      <c r="G47" s="190" t="s">
        <v>576</v>
      </c>
      <c r="H47" s="193">
        <f>+J47/I47</f>
        <v>318.08126953594621</v>
      </c>
      <c r="I47" s="191">
        <v>2.0794999999999999</v>
      </c>
      <c r="J47" s="191">
        <v>661.45</v>
      </c>
      <c r="K47" s="190" t="s">
        <v>553</v>
      </c>
      <c r="L47" s="187" t="s">
        <v>543</v>
      </c>
    </row>
    <row r="48" spans="1:12" ht="75" customHeight="1">
      <c r="A48" s="188">
        <v>5</v>
      </c>
      <c r="B48" s="188" t="s">
        <v>345</v>
      </c>
      <c r="C48" s="194">
        <v>43328</v>
      </c>
      <c r="D48" s="187" t="s">
        <v>344</v>
      </c>
      <c r="E48" s="190" t="s">
        <v>343</v>
      </c>
      <c r="F48" s="190" t="s">
        <v>342</v>
      </c>
      <c r="G48" s="190" t="s">
        <v>341</v>
      </c>
      <c r="H48" s="177">
        <v>10</v>
      </c>
      <c r="I48" s="191">
        <v>46</v>
      </c>
      <c r="J48" s="191">
        <v>230</v>
      </c>
      <c r="K48" s="190" t="s">
        <v>554</v>
      </c>
      <c r="L48" s="177" t="s">
        <v>201</v>
      </c>
    </row>
    <row r="49" spans="1:12" ht="75" customHeight="1">
      <c r="A49" s="188">
        <v>6</v>
      </c>
      <c r="B49" s="197" t="s">
        <v>339</v>
      </c>
      <c r="C49" s="198">
        <v>43340</v>
      </c>
      <c r="D49" s="187" t="s">
        <v>300</v>
      </c>
      <c r="E49" s="190" t="s">
        <v>299</v>
      </c>
      <c r="F49" s="195" t="s">
        <v>298</v>
      </c>
      <c r="G49" s="195" t="s">
        <v>297</v>
      </c>
      <c r="H49" s="196">
        <v>2</v>
      </c>
      <c r="I49" s="200">
        <f>+J49/H49</f>
        <v>203.85</v>
      </c>
      <c r="J49" s="201">
        <v>407.7</v>
      </c>
      <c r="K49" s="190" t="s">
        <v>555</v>
      </c>
      <c r="L49" s="188" t="s">
        <v>190</v>
      </c>
    </row>
    <row r="50" spans="1:12" ht="75" customHeight="1">
      <c r="A50" s="188">
        <v>7</v>
      </c>
      <c r="B50" s="197" t="s">
        <v>338</v>
      </c>
      <c r="C50" s="198">
        <v>43339</v>
      </c>
      <c r="D50" s="229" t="s">
        <v>337</v>
      </c>
      <c r="E50" s="231" t="s">
        <v>336</v>
      </c>
      <c r="F50" s="195" t="s">
        <v>335</v>
      </c>
      <c r="G50" s="195" t="s">
        <v>334</v>
      </c>
      <c r="H50" s="196">
        <v>300</v>
      </c>
      <c r="I50" s="200">
        <f>+J50/H50</f>
        <v>1.6</v>
      </c>
      <c r="J50" s="201">
        <v>480</v>
      </c>
      <c r="K50" s="190" t="s">
        <v>556</v>
      </c>
      <c r="L50" s="177" t="s">
        <v>201</v>
      </c>
    </row>
    <row r="51" spans="1:12" ht="75" customHeight="1">
      <c r="A51" s="188">
        <v>8</v>
      </c>
      <c r="B51" s="188" t="s">
        <v>332</v>
      </c>
      <c r="C51" s="198">
        <v>43333</v>
      </c>
      <c r="D51" s="188" t="s">
        <v>331</v>
      </c>
      <c r="E51" s="189" t="s">
        <v>330</v>
      </c>
      <c r="F51" s="189" t="s">
        <v>329</v>
      </c>
      <c r="G51" s="189" t="s">
        <v>328</v>
      </c>
      <c r="H51" s="188">
        <v>27</v>
      </c>
      <c r="I51" s="188">
        <v>20.55</v>
      </c>
      <c r="J51" s="188">
        <f>+I51*H51</f>
        <v>554.85</v>
      </c>
      <c r="K51" s="189" t="s">
        <v>557</v>
      </c>
      <c r="L51" s="188" t="s">
        <v>201</v>
      </c>
    </row>
    <row r="52" spans="1:12" ht="75" customHeight="1">
      <c r="A52" s="188">
        <v>9</v>
      </c>
      <c r="B52" s="177" t="s">
        <v>326</v>
      </c>
      <c r="C52" s="194">
        <v>43339</v>
      </c>
      <c r="D52" s="221" t="s">
        <v>325</v>
      </c>
      <c r="E52" s="190" t="s">
        <v>324</v>
      </c>
      <c r="F52" s="190" t="s">
        <v>323</v>
      </c>
      <c r="G52" s="190" t="s">
        <v>322</v>
      </c>
      <c r="H52" s="177">
        <v>3</v>
      </c>
      <c r="I52" s="191">
        <v>400</v>
      </c>
      <c r="J52" s="191">
        <f>+I52*H52</f>
        <v>1200</v>
      </c>
      <c r="K52" s="190" t="s">
        <v>558</v>
      </c>
      <c r="L52" s="177" t="s">
        <v>201</v>
      </c>
    </row>
    <row r="53" spans="1:12" ht="75" customHeight="1">
      <c r="A53" s="188">
        <v>10</v>
      </c>
      <c r="B53" s="177" t="s">
        <v>320</v>
      </c>
      <c r="C53" s="194">
        <v>43325</v>
      </c>
      <c r="D53" s="177" t="s">
        <v>317</v>
      </c>
      <c r="E53" s="190" t="s">
        <v>316</v>
      </c>
      <c r="F53" s="190" t="s">
        <v>25</v>
      </c>
      <c r="G53" s="190" t="s">
        <v>319</v>
      </c>
      <c r="H53" s="177">
        <v>2</v>
      </c>
      <c r="I53" s="191">
        <f>+J53/H53</f>
        <v>111.66500000000001</v>
      </c>
      <c r="J53" s="191">
        <v>223.33</v>
      </c>
      <c r="K53" s="190" t="s">
        <v>552</v>
      </c>
      <c r="L53" s="177" t="s">
        <v>190</v>
      </c>
    </row>
    <row r="54" spans="1:12" ht="75" customHeight="1">
      <c r="A54" s="188">
        <v>11</v>
      </c>
      <c r="B54" s="177" t="s">
        <v>318</v>
      </c>
      <c r="C54" s="194">
        <v>43325</v>
      </c>
      <c r="D54" s="177" t="s">
        <v>317</v>
      </c>
      <c r="E54" s="190" t="s">
        <v>316</v>
      </c>
      <c r="F54" s="190" t="s">
        <v>25</v>
      </c>
      <c r="G54" s="190" t="s">
        <v>315</v>
      </c>
      <c r="H54" s="177">
        <v>2</v>
      </c>
      <c r="I54" s="191">
        <v>20</v>
      </c>
      <c r="J54" s="191">
        <v>40</v>
      </c>
      <c r="K54" s="190" t="s">
        <v>552</v>
      </c>
      <c r="L54" s="177" t="s">
        <v>190</v>
      </c>
    </row>
    <row r="55" spans="1:12" ht="75" customHeight="1">
      <c r="A55" s="188">
        <v>12</v>
      </c>
      <c r="B55" s="177" t="s">
        <v>313</v>
      </c>
      <c r="C55" s="194">
        <v>43314</v>
      </c>
      <c r="D55" s="202" t="s">
        <v>312</v>
      </c>
      <c r="E55" s="190" t="s">
        <v>311</v>
      </c>
      <c r="F55" s="190" t="s">
        <v>310</v>
      </c>
      <c r="G55" s="190" t="s">
        <v>309</v>
      </c>
      <c r="H55" s="177">
        <v>1</v>
      </c>
      <c r="I55" s="191">
        <v>490</v>
      </c>
      <c r="J55" s="191">
        <v>490</v>
      </c>
      <c r="K55" s="190" t="s">
        <v>559</v>
      </c>
      <c r="L55" s="177" t="s">
        <v>190</v>
      </c>
    </row>
    <row r="56" spans="1:12" ht="75" customHeight="1">
      <c r="A56" s="188">
        <v>13</v>
      </c>
      <c r="B56" s="177" t="s">
        <v>307</v>
      </c>
      <c r="C56" s="194">
        <v>43315</v>
      </c>
      <c r="D56" s="188" t="s">
        <v>306</v>
      </c>
      <c r="E56" s="190" t="s">
        <v>305</v>
      </c>
      <c r="F56" s="190" t="s">
        <v>304</v>
      </c>
      <c r="G56" s="190" t="s">
        <v>303</v>
      </c>
      <c r="H56" s="177">
        <v>12</v>
      </c>
      <c r="I56" s="191">
        <f>+J56/H56</f>
        <v>55.803333333333335</v>
      </c>
      <c r="J56" s="191">
        <v>669.64</v>
      </c>
      <c r="K56" s="190" t="s">
        <v>560</v>
      </c>
      <c r="L56" s="188" t="s">
        <v>201</v>
      </c>
    </row>
    <row r="57" spans="1:12" ht="75" customHeight="1">
      <c r="A57" s="188">
        <v>14</v>
      </c>
      <c r="B57" s="197" t="s">
        <v>301</v>
      </c>
      <c r="C57" s="198">
        <v>43342</v>
      </c>
      <c r="D57" s="188" t="s">
        <v>300</v>
      </c>
      <c r="E57" s="190" t="s">
        <v>299</v>
      </c>
      <c r="F57" s="195" t="s">
        <v>298</v>
      </c>
      <c r="G57" s="195" t="s">
        <v>297</v>
      </c>
      <c r="H57" s="196">
        <v>2</v>
      </c>
      <c r="I57" s="200">
        <f>+J57/H57</f>
        <v>292.41500000000002</v>
      </c>
      <c r="J57" s="201">
        <v>584.83000000000004</v>
      </c>
      <c r="K57" s="190" t="s">
        <v>555</v>
      </c>
      <c r="L57" s="188" t="s">
        <v>190</v>
      </c>
    </row>
    <row r="58" spans="1:12" ht="75" customHeight="1">
      <c r="A58" s="188">
        <v>15</v>
      </c>
      <c r="B58" s="197" t="s">
        <v>275</v>
      </c>
      <c r="C58" s="198">
        <v>43339</v>
      </c>
      <c r="D58" s="188" t="s">
        <v>272</v>
      </c>
      <c r="E58" s="190" t="s">
        <v>271</v>
      </c>
      <c r="F58" s="195" t="s">
        <v>270</v>
      </c>
      <c r="G58" s="231" t="s">
        <v>295</v>
      </c>
      <c r="H58" s="199">
        <v>6</v>
      </c>
      <c r="I58" s="200">
        <v>3.8</v>
      </c>
      <c r="J58" s="201">
        <f t="shared" ref="J58:J79" si="0">+I58*H58</f>
        <v>22.799999999999997</v>
      </c>
      <c r="K58" s="190" t="s">
        <v>561</v>
      </c>
      <c r="L58" s="188" t="s">
        <v>201</v>
      </c>
    </row>
    <row r="59" spans="1:12" ht="75" customHeight="1">
      <c r="A59" s="188">
        <v>16</v>
      </c>
      <c r="B59" s="197" t="s">
        <v>275</v>
      </c>
      <c r="C59" s="198">
        <v>43339</v>
      </c>
      <c r="D59" s="188" t="s">
        <v>272</v>
      </c>
      <c r="E59" s="190" t="s">
        <v>271</v>
      </c>
      <c r="F59" s="195" t="s">
        <v>270</v>
      </c>
      <c r="G59" s="231" t="s">
        <v>294</v>
      </c>
      <c r="H59" s="199">
        <v>10</v>
      </c>
      <c r="I59" s="200">
        <v>6.45</v>
      </c>
      <c r="J59" s="201">
        <f t="shared" si="0"/>
        <v>64.5</v>
      </c>
      <c r="K59" s="190" t="s">
        <v>561</v>
      </c>
      <c r="L59" s="188" t="s">
        <v>201</v>
      </c>
    </row>
    <row r="60" spans="1:12" ht="75" customHeight="1">
      <c r="A60" s="188">
        <v>17</v>
      </c>
      <c r="B60" s="197" t="s">
        <v>275</v>
      </c>
      <c r="C60" s="198">
        <v>43339</v>
      </c>
      <c r="D60" s="188" t="s">
        <v>272</v>
      </c>
      <c r="E60" s="190" t="s">
        <v>271</v>
      </c>
      <c r="F60" s="195" t="s">
        <v>270</v>
      </c>
      <c r="G60" s="231" t="s">
        <v>293</v>
      </c>
      <c r="H60" s="199">
        <v>1</v>
      </c>
      <c r="I60" s="200">
        <v>25.2</v>
      </c>
      <c r="J60" s="201">
        <f t="shared" si="0"/>
        <v>25.2</v>
      </c>
      <c r="K60" s="190" t="s">
        <v>561</v>
      </c>
      <c r="L60" s="188" t="s">
        <v>201</v>
      </c>
    </row>
    <row r="61" spans="1:12" ht="75" customHeight="1">
      <c r="A61" s="188">
        <v>18</v>
      </c>
      <c r="B61" s="197" t="s">
        <v>275</v>
      </c>
      <c r="C61" s="198">
        <v>43339</v>
      </c>
      <c r="D61" s="188" t="s">
        <v>272</v>
      </c>
      <c r="E61" s="190" t="s">
        <v>271</v>
      </c>
      <c r="F61" s="195" t="s">
        <v>270</v>
      </c>
      <c r="G61" s="231" t="s">
        <v>292</v>
      </c>
      <c r="H61" s="199">
        <v>2</v>
      </c>
      <c r="I61" s="200">
        <v>21</v>
      </c>
      <c r="J61" s="201">
        <f t="shared" si="0"/>
        <v>42</v>
      </c>
      <c r="K61" s="190" t="s">
        <v>561</v>
      </c>
      <c r="L61" s="188" t="s">
        <v>201</v>
      </c>
    </row>
    <row r="62" spans="1:12" ht="75" customHeight="1">
      <c r="A62" s="188">
        <v>19</v>
      </c>
      <c r="B62" s="197" t="s">
        <v>275</v>
      </c>
      <c r="C62" s="198">
        <v>43339</v>
      </c>
      <c r="D62" s="188" t="s">
        <v>272</v>
      </c>
      <c r="E62" s="190" t="s">
        <v>271</v>
      </c>
      <c r="F62" s="195" t="s">
        <v>270</v>
      </c>
      <c r="G62" s="231" t="s">
        <v>291</v>
      </c>
      <c r="H62" s="199">
        <v>9</v>
      </c>
      <c r="I62" s="200">
        <v>25</v>
      </c>
      <c r="J62" s="201">
        <f t="shared" si="0"/>
        <v>225</v>
      </c>
      <c r="K62" s="190" t="s">
        <v>561</v>
      </c>
      <c r="L62" s="188" t="s">
        <v>201</v>
      </c>
    </row>
    <row r="63" spans="1:12" ht="75" customHeight="1">
      <c r="A63" s="188">
        <v>20</v>
      </c>
      <c r="B63" s="197" t="s">
        <v>275</v>
      </c>
      <c r="C63" s="198">
        <v>43339</v>
      </c>
      <c r="D63" s="188" t="s">
        <v>272</v>
      </c>
      <c r="E63" s="190" t="s">
        <v>271</v>
      </c>
      <c r="F63" s="195" t="s">
        <v>270</v>
      </c>
      <c r="G63" s="231" t="s">
        <v>290</v>
      </c>
      <c r="H63" s="199">
        <v>3</v>
      </c>
      <c r="I63" s="200">
        <v>36.1</v>
      </c>
      <c r="J63" s="201">
        <f t="shared" si="0"/>
        <v>108.30000000000001</v>
      </c>
      <c r="K63" s="190" t="s">
        <v>561</v>
      </c>
      <c r="L63" s="188" t="s">
        <v>201</v>
      </c>
    </row>
    <row r="64" spans="1:12" ht="75" customHeight="1">
      <c r="A64" s="188">
        <v>21</v>
      </c>
      <c r="B64" s="197" t="s">
        <v>275</v>
      </c>
      <c r="C64" s="198">
        <v>43339</v>
      </c>
      <c r="D64" s="188" t="s">
        <v>272</v>
      </c>
      <c r="E64" s="190" t="s">
        <v>271</v>
      </c>
      <c r="F64" s="195" t="s">
        <v>270</v>
      </c>
      <c r="G64" s="231" t="s">
        <v>289</v>
      </c>
      <c r="H64" s="199">
        <v>5</v>
      </c>
      <c r="I64" s="200">
        <v>18</v>
      </c>
      <c r="J64" s="201">
        <f t="shared" si="0"/>
        <v>90</v>
      </c>
      <c r="K64" s="190" t="s">
        <v>561</v>
      </c>
      <c r="L64" s="188" t="s">
        <v>201</v>
      </c>
    </row>
    <row r="65" spans="1:12" ht="75" customHeight="1">
      <c r="A65" s="188">
        <v>22</v>
      </c>
      <c r="B65" s="197" t="s">
        <v>275</v>
      </c>
      <c r="C65" s="198">
        <v>43339</v>
      </c>
      <c r="D65" s="188" t="s">
        <v>272</v>
      </c>
      <c r="E65" s="190" t="s">
        <v>271</v>
      </c>
      <c r="F65" s="195" t="s">
        <v>270</v>
      </c>
      <c r="G65" s="231" t="s">
        <v>288</v>
      </c>
      <c r="H65" s="199">
        <v>2</v>
      </c>
      <c r="I65" s="200">
        <v>240</v>
      </c>
      <c r="J65" s="201">
        <f t="shared" si="0"/>
        <v>480</v>
      </c>
      <c r="K65" s="190" t="s">
        <v>561</v>
      </c>
      <c r="L65" s="188" t="s">
        <v>201</v>
      </c>
    </row>
    <row r="66" spans="1:12" ht="75" customHeight="1">
      <c r="A66" s="188">
        <v>23</v>
      </c>
      <c r="B66" s="197" t="s">
        <v>275</v>
      </c>
      <c r="C66" s="198">
        <v>43339</v>
      </c>
      <c r="D66" s="188" t="s">
        <v>272</v>
      </c>
      <c r="E66" s="190" t="s">
        <v>271</v>
      </c>
      <c r="F66" s="195" t="s">
        <v>270</v>
      </c>
      <c r="G66" s="231" t="s">
        <v>287</v>
      </c>
      <c r="H66" s="199">
        <v>1</v>
      </c>
      <c r="I66" s="200">
        <v>280</v>
      </c>
      <c r="J66" s="201">
        <f t="shared" si="0"/>
        <v>280</v>
      </c>
      <c r="K66" s="190" t="s">
        <v>561</v>
      </c>
      <c r="L66" s="188" t="s">
        <v>201</v>
      </c>
    </row>
    <row r="67" spans="1:12" ht="75" customHeight="1">
      <c r="A67" s="188">
        <v>24</v>
      </c>
      <c r="B67" s="197" t="s">
        <v>275</v>
      </c>
      <c r="C67" s="198">
        <v>43339</v>
      </c>
      <c r="D67" s="188" t="s">
        <v>272</v>
      </c>
      <c r="E67" s="190" t="s">
        <v>271</v>
      </c>
      <c r="F67" s="195" t="s">
        <v>270</v>
      </c>
      <c r="G67" s="231" t="s">
        <v>286</v>
      </c>
      <c r="H67" s="199">
        <v>3</v>
      </c>
      <c r="I67" s="200">
        <v>47</v>
      </c>
      <c r="J67" s="201">
        <f t="shared" si="0"/>
        <v>141</v>
      </c>
      <c r="K67" s="190" t="s">
        <v>561</v>
      </c>
      <c r="L67" s="188" t="s">
        <v>201</v>
      </c>
    </row>
    <row r="68" spans="1:12" ht="75" customHeight="1">
      <c r="A68" s="188">
        <v>25</v>
      </c>
      <c r="B68" s="197" t="s">
        <v>275</v>
      </c>
      <c r="C68" s="198">
        <v>43339</v>
      </c>
      <c r="D68" s="188" t="s">
        <v>272</v>
      </c>
      <c r="E68" s="190" t="s">
        <v>271</v>
      </c>
      <c r="F68" s="195" t="s">
        <v>270</v>
      </c>
      <c r="G68" s="231" t="s">
        <v>285</v>
      </c>
      <c r="H68" s="199">
        <v>3</v>
      </c>
      <c r="I68" s="200">
        <v>34.200000000000003</v>
      </c>
      <c r="J68" s="201">
        <f t="shared" si="0"/>
        <v>102.60000000000001</v>
      </c>
      <c r="K68" s="190" t="s">
        <v>561</v>
      </c>
      <c r="L68" s="188" t="s">
        <v>201</v>
      </c>
    </row>
    <row r="69" spans="1:12" ht="75" customHeight="1">
      <c r="A69" s="188">
        <v>26</v>
      </c>
      <c r="B69" s="197" t="s">
        <v>275</v>
      </c>
      <c r="C69" s="198">
        <v>43339</v>
      </c>
      <c r="D69" s="188" t="s">
        <v>272</v>
      </c>
      <c r="E69" s="190" t="s">
        <v>271</v>
      </c>
      <c r="F69" s="195" t="s">
        <v>270</v>
      </c>
      <c r="G69" s="231" t="s">
        <v>284</v>
      </c>
      <c r="H69" s="199">
        <v>2</v>
      </c>
      <c r="I69" s="200">
        <v>15.2</v>
      </c>
      <c r="J69" s="201">
        <f t="shared" si="0"/>
        <v>30.4</v>
      </c>
      <c r="K69" s="190" t="s">
        <v>561</v>
      </c>
      <c r="L69" s="188" t="s">
        <v>201</v>
      </c>
    </row>
    <row r="70" spans="1:12" ht="75" customHeight="1">
      <c r="A70" s="188">
        <v>27</v>
      </c>
      <c r="B70" s="197" t="s">
        <v>275</v>
      </c>
      <c r="C70" s="198">
        <v>43339</v>
      </c>
      <c r="D70" s="188" t="s">
        <v>272</v>
      </c>
      <c r="E70" s="190" t="s">
        <v>271</v>
      </c>
      <c r="F70" s="195" t="s">
        <v>270</v>
      </c>
      <c r="G70" s="231" t="s">
        <v>283</v>
      </c>
      <c r="H70" s="199">
        <v>1</v>
      </c>
      <c r="I70" s="200">
        <v>18.600000000000001</v>
      </c>
      <c r="J70" s="201">
        <f t="shared" si="0"/>
        <v>18.600000000000001</v>
      </c>
      <c r="K70" s="190" t="s">
        <v>561</v>
      </c>
      <c r="L70" s="188" t="s">
        <v>201</v>
      </c>
    </row>
    <row r="71" spans="1:12" ht="75" customHeight="1">
      <c r="A71" s="188">
        <v>28</v>
      </c>
      <c r="B71" s="197" t="s">
        <v>275</v>
      </c>
      <c r="C71" s="198">
        <v>43339</v>
      </c>
      <c r="D71" s="188" t="s">
        <v>272</v>
      </c>
      <c r="E71" s="190" t="s">
        <v>271</v>
      </c>
      <c r="F71" s="195" t="s">
        <v>270</v>
      </c>
      <c r="G71" s="231" t="s">
        <v>282</v>
      </c>
      <c r="H71" s="199">
        <v>2</v>
      </c>
      <c r="I71" s="200">
        <v>14.5</v>
      </c>
      <c r="J71" s="201">
        <f t="shared" si="0"/>
        <v>29</v>
      </c>
      <c r="K71" s="190" t="s">
        <v>561</v>
      </c>
      <c r="L71" s="188" t="s">
        <v>201</v>
      </c>
    </row>
    <row r="72" spans="1:12" ht="75" customHeight="1">
      <c r="A72" s="188">
        <v>29</v>
      </c>
      <c r="B72" s="197" t="s">
        <v>275</v>
      </c>
      <c r="C72" s="198">
        <v>43339</v>
      </c>
      <c r="D72" s="188" t="s">
        <v>272</v>
      </c>
      <c r="E72" s="190" t="s">
        <v>271</v>
      </c>
      <c r="F72" s="195" t="s">
        <v>270</v>
      </c>
      <c r="G72" s="231" t="s">
        <v>281</v>
      </c>
      <c r="H72" s="199">
        <v>2</v>
      </c>
      <c r="I72" s="200">
        <v>10.050000000000001</v>
      </c>
      <c r="J72" s="201">
        <f t="shared" si="0"/>
        <v>20.100000000000001</v>
      </c>
      <c r="K72" s="190" t="s">
        <v>561</v>
      </c>
      <c r="L72" s="188" t="s">
        <v>201</v>
      </c>
    </row>
    <row r="73" spans="1:12" ht="75" customHeight="1">
      <c r="A73" s="188">
        <v>30</v>
      </c>
      <c r="B73" s="197" t="s">
        <v>275</v>
      </c>
      <c r="C73" s="198">
        <v>43339</v>
      </c>
      <c r="D73" s="188" t="s">
        <v>272</v>
      </c>
      <c r="E73" s="190" t="s">
        <v>271</v>
      </c>
      <c r="F73" s="195" t="s">
        <v>270</v>
      </c>
      <c r="G73" s="231" t="s">
        <v>280</v>
      </c>
      <c r="H73" s="199">
        <v>1</v>
      </c>
      <c r="I73" s="200">
        <v>25</v>
      </c>
      <c r="J73" s="201">
        <f t="shared" si="0"/>
        <v>25</v>
      </c>
      <c r="K73" s="190" t="s">
        <v>561</v>
      </c>
      <c r="L73" s="188" t="s">
        <v>201</v>
      </c>
    </row>
    <row r="74" spans="1:12" ht="75" customHeight="1">
      <c r="A74" s="188">
        <v>31</v>
      </c>
      <c r="B74" s="197" t="s">
        <v>275</v>
      </c>
      <c r="C74" s="198">
        <v>43339</v>
      </c>
      <c r="D74" s="188" t="s">
        <v>272</v>
      </c>
      <c r="E74" s="190" t="s">
        <v>271</v>
      </c>
      <c r="F74" s="195" t="s">
        <v>270</v>
      </c>
      <c r="G74" s="231" t="s">
        <v>279</v>
      </c>
      <c r="H74" s="199">
        <v>1</v>
      </c>
      <c r="I74" s="200">
        <v>18</v>
      </c>
      <c r="J74" s="201">
        <f t="shared" si="0"/>
        <v>18</v>
      </c>
      <c r="K74" s="190" t="s">
        <v>561</v>
      </c>
      <c r="L74" s="188" t="s">
        <v>201</v>
      </c>
    </row>
    <row r="75" spans="1:12" ht="75" customHeight="1">
      <c r="A75" s="188">
        <v>32</v>
      </c>
      <c r="B75" s="197" t="s">
        <v>275</v>
      </c>
      <c r="C75" s="198">
        <v>43339</v>
      </c>
      <c r="D75" s="188" t="s">
        <v>272</v>
      </c>
      <c r="E75" s="190" t="s">
        <v>271</v>
      </c>
      <c r="F75" s="195" t="s">
        <v>270</v>
      </c>
      <c r="G75" s="231" t="s">
        <v>278</v>
      </c>
      <c r="H75" s="199">
        <v>3</v>
      </c>
      <c r="I75" s="201">
        <v>36.200000000000003</v>
      </c>
      <c r="J75" s="201">
        <f t="shared" si="0"/>
        <v>108.60000000000001</v>
      </c>
      <c r="K75" s="190" t="s">
        <v>561</v>
      </c>
      <c r="L75" s="188" t="s">
        <v>201</v>
      </c>
    </row>
    <row r="76" spans="1:12" ht="75" customHeight="1">
      <c r="A76" s="188">
        <v>33</v>
      </c>
      <c r="B76" s="197" t="s">
        <v>275</v>
      </c>
      <c r="C76" s="198">
        <v>43339</v>
      </c>
      <c r="D76" s="188" t="s">
        <v>272</v>
      </c>
      <c r="E76" s="190" t="s">
        <v>271</v>
      </c>
      <c r="F76" s="195" t="s">
        <v>270</v>
      </c>
      <c r="G76" s="231" t="s">
        <v>277</v>
      </c>
      <c r="H76" s="199">
        <v>2</v>
      </c>
      <c r="I76" s="201">
        <v>65</v>
      </c>
      <c r="J76" s="201">
        <f t="shared" si="0"/>
        <v>130</v>
      </c>
      <c r="K76" s="190" t="s">
        <v>561</v>
      </c>
      <c r="L76" s="188" t="s">
        <v>201</v>
      </c>
    </row>
    <row r="77" spans="1:12" ht="75" customHeight="1">
      <c r="A77" s="188">
        <v>34</v>
      </c>
      <c r="B77" s="202" t="s">
        <v>273</v>
      </c>
      <c r="C77" s="198">
        <v>43339</v>
      </c>
      <c r="D77" s="188" t="s">
        <v>272</v>
      </c>
      <c r="E77" s="190" t="s">
        <v>271</v>
      </c>
      <c r="F77" s="195" t="s">
        <v>270</v>
      </c>
      <c r="G77" s="189" t="s">
        <v>276</v>
      </c>
      <c r="H77" s="199">
        <v>1</v>
      </c>
      <c r="I77" s="201">
        <v>118</v>
      </c>
      <c r="J77" s="201">
        <f t="shared" si="0"/>
        <v>118</v>
      </c>
      <c r="K77" s="190" t="s">
        <v>561</v>
      </c>
      <c r="L77" s="188" t="s">
        <v>201</v>
      </c>
    </row>
    <row r="78" spans="1:12" ht="75" customHeight="1">
      <c r="A78" s="188">
        <v>35</v>
      </c>
      <c r="B78" s="202" t="s">
        <v>275</v>
      </c>
      <c r="C78" s="198">
        <v>43339</v>
      </c>
      <c r="D78" s="188" t="s">
        <v>272</v>
      </c>
      <c r="E78" s="190" t="s">
        <v>271</v>
      </c>
      <c r="F78" s="195" t="s">
        <v>270</v>
      </c>
      <c r="G78" s="231" t="s">
        <v>274</v>
      </c>
      <c r="H78" s="199">
        <v>500</v>
      </c>
      <c r="I78" s="200">
        <v>1</v>
      </c>
      <c r="J78" s="201">
        <f t="shared" si="0"/>
        <v>500</v>
      </c>
      <c r="K78" s="190" t="s">
        <v>561</v>
      </c>
      <c r="L78" s="188" t="s">
        <v>201</v>
      </c>
    </row>
    <row r="79" spans="1:12" ht="75" customHeight="1">
      <c r="A79" s="188">
        <v>36</v>
      </c>
      <c r="B79" s="202" t="s">
        <v>273</v>
      </c>
      <c r="C79" s="198">
        <v>43339</v>
      </c>
      <c r="D79" s="188" t="s">
        <v>272</v>
      </c>
      <c r="E79" s="190" t="s">
        <v>271</v>
      </c>
      <c r="F79" s="195" t="s">
        <v>270</v>
      </c>
      <c r="G79" s="189" t="s">
        <v>269</v>
      </c>
      <c r="H79" s="199">
        <v>1000</v>
      </c>
      <c r="I79" s="200">
        <v>0.12</v>
      </c>
      <c r="J79" s="201">
        <f t="shared" si="0"/>
        <v>120</v>
      </c>
      <c r="K79" s="190" t="s">
        <v>561</v>
      </c>
      <c r="L79" s="188" t="s">
        <v>201</v>
      </c>
    </row>
    <row r="80" spans="1:12" ht="75" customHeight="1">
      <c r="A80" s="222">
        <v>1</v>
      </c>
      <c r="B80" s="196" t="s">
        <v>259</v>
      </c>
      <c r="C80" s="203">
        <v>43314</v>
      </c>
      <c r="D80" s="223">
        <v>625840011</v>
      </c>
      <c r="E80" s="233" t="s">
        <v>255</v>
      </c>
      <c r="F80" s="195" t="s">
        <v>254</v>
      </c>
      <c r="G80" s="195" t="s">
        <v>258</v>
      </c>
      <c r="H80" s="196">
        <v>1</v>
      </c>
      <c r="I80" s="204">
        <f>2166.98/1.12</f>
        <v>1934.8035714285713</v>
      </c>
      <c r="J80" s="204">
        <f>2166.98/1.12</f>
        <v>1934.8035714285713</v>
      </c>
      <c r="K80" s="230" t="s">
        <v>562</v>
      </c>
      <c r="L80" s="196" t="s">
        <v>201</v>
      </c>
    </row>
    <row r="81" spans="1:12" ht="75" customHeight="1">
      <c r="A81" s="222">
        <v>2</v>
      </c>
      <c r="B81" s="196" t="s">
        <v>256</v>
      </c>
      <c r="C81" s="203">
        <v>43333</v>
      </c>
      <c r="D81" s="223">
        <v>625840011</v>
      </c>
      <c r="E81" s="233" t="s">
        <v>255</v>
      </c>
      <c r="F81" s="195" t="s">
        <v>254</v>
      </c>
      <c r="G81" s="195" t="s">
        <v>253</v>
      </c>
      <c r="H81" s="196">
        <v>1</v>
      </c>
      <c r="I81" s="204">
        <f>1092.11/1.12</f>
        <v>975.09821428571411</v>
      </c>
      <c r="J81" s="204">
        <f>1092.11/1.12</f>
        <v>975.09821428571411</v>
      </c>
      <c r="K81" s="230" t="s">
        <v>563</v>
      </c>
      <c r="L81" s="196" t="s">
        <v>201</v>
      </c>
    </row>
    <row r="82" spans="1:12" ht="75" customHeight="1">
      <c r="A82" s="196">
        <v>3</v>
      </c>
      <c r="B82" s="196" t="s">
        <v>251</v>
      </c>
      <c r="C82" s="203">
        <v>43332</v>
      </c>
      <c r="D82" s="223">
        <v>859900021</v>
      </c>
      <c r="E82" s="195" t="s">
        <v>250</v>
      </c>
      <c r="F82" s="195" t="s">
        <v>249</v>
      </c>
      <c r="G82" s="195" t="s">
        <v>248</v>
      </c>
      <c r="H82" s="196">
        <v>1</v>
      </c>
      <c r="I82" s="205">
        <v>240</v>
      </c>
      <c r="J82" s="204">
        <v>240</v>
      </c>
      <c r="K82" s="230" t="s">
        <v>564</v>
      </c>
      <c r="L82" s="196" t="s">
        <v>201</v>
      </c>
    </row>
    <row r="83" spans="1:12" ht="75" customHeight="1">
      <c r="A83" s="222">
        <v>4</v>
      </c>
      <c r="B83" s="196" t="s">
        <v>246</v>
      </c>
      <c r="C83" s="203">
        <v>43328</v>
      </c>
      <c r="D83" s="196">
        <v>871410011</v>
      </c>
      <c r="E83" s="195" t="s">
        <v>245</v>
      </c>
      <c r="F83" s="195" t="s">
        <v>244</v>
      </c>
      <c r="G83" s="195" t="s">
        <v>243</v>
      </c>
      <c r="H83" s="196">
        <v>1</v>
      </c>
      <c r="I83" s="204">
        <v>372</v>
      </c>
      <c r="J83" s="206">
        <f>H83*I83</f>
        <v>372</v>
      </c>
      <c r="K83" s="195" t="s">
        <v>565</v>
      </c>
      <c r="L83" s="196" t="s">
        <v>190</v>
      </c>
    </row>
    <row r="84" spans="1:12" ht="75" customHeight="1">
      <c r="A84" s="222">
        <v>5</v>
      </c>
      <c r="B84" s="196" t="s">
        <v>241</v>
      </c>
      <c r="C84" s="203">
        <v>43325</v>
      </c>
      <c r="D84" s="196">
        <v>6611000</v>
      </c>
      <c r="E84" s="195" t="s">
        <v>240</v>
      </c>
      <c r="F84" s="195" t="s">
        <v>239</v>
      </c>
      <c r="G84" s="195" t="s">
        <v>238</v>
      </c>
      <c r="H84" s="196">
        <v>1</v>
      </c>
      <c r="I84" s="204">
        <v>1091.25</v>
      </c>
      <c r="J84" s="204">
        <f>H84*I84</f>
        <v>1091.25</v>
      </c>
      <c r="K84" s="195" t="s">
        <v>237</v>
      </c>
      <c r="L84" s="196" t="s">
        <v>190</v>
      </c>
    </row>
    <row r="85" spans="1:12" ht="75" customHeight="1">
      <c r="A85" s="196">
        <v>6</v>
      </c>
      <c r="B85" s="196" t="s">
        <v>236</v>
      </c>
      <c r="C85" s="203">
        <v>43339</v>
      </c>
      <c r="D85" s="196">
        <v>643190111</v>
      </c>
      <c r="E85" s="195" t="s">
        <v>235</v>
      </c>
      <c r="F85" s="195" t="s">
        <v>234</v>
      </c>
      <c r="G85" s="195" t="s">
        <v>233</v>
      </c>
      <c r="H85" s="196">
        <v>1</v>
      </c>
      <c r="I85" s="204">
        <v>60</v>
      </c>
      <c r="J85" s="204">
        <f>H85*I85</f>
        <v>60</v>
      </c>
      <c r="K85" s="195" t="s">
        <v>566</v>
      </c>
      <c r="L85" s="196" t="s">
        <v>190</v>
      </c>
    </row>
    <row r="86" spans="1:12" ht="75" customHeight="1">
      <c r="A86" s="222">
        <v>7</v>
      </c>
      <c r="B86" s="196" t="s">
        <v>231</v>
      </c>
      <c r="C86" s="203">
        <v>43319</v>
      </c>
      <c r="D86" s="196">
        <v>323000011</v>
      </c>
      <c r="E86" s="195" t="s">
        <v>230</v>
      </c>
      <c r="F86" s="195" t="s">
        <v>229</v>
      </c>
      <c r="G86" s="195" t="s">
        <v>228</v>
      </c>
      <c r="H86" s="196">
        <v>1</v>
      </c>
      <c r="I86" s="204">
        <f>483.84/1.12</f>
        <v>431.99999999999994</v>
      </c>
      <c r="J86" s="204">
        <f>I86*H86</f>
        <v>431.99999999999994</v>
      </c>
      <c r="K86" s="195" t="s">
        <v>567</v>
      </c>
      <c r="L86" s="196" t="s">
        <v>190</v>
      </c>
    </row>
    <row r="87" spans="1:12" ht="75" customHeight="1">
      <c r="A87" s="222">
        <v>8</v>
      </c>
      <c r="B87" s="196" t="s">
        <v>226</v>
      </c>
      <c r="C87" s="203">
        <v>43320</v>
      </c>
      <c r="D87" s="196">
        <v>622210012</v>
      </c>
      <c r="E87" s="195" t="s">
        <v>218</v>
      </c>
      <c r="F87" s="195" t="s">
        <v>217</v>
      </c>
      <c r="G87" s="195" t="s">
        <v>216</v>
      </c>
      <c r="H87" s="196">
        <v>1</v>
      </c>
      <c r="I87" s="207">
        <v>2722.2</v>
      </c>
      <c r="J87" s="204">
        <f t="shared" ref="J87:J99" si="1">H87*I87</f>
        <v>2722.2</v>
      </c>
      <c r="K87" s="195" t="s">
        <v>191</v>
      </c>
      <c r="L87" s="196" t="s">
        <v>191</v>
      </c>
    </row>
    <row r="88" spans="1:12" ht="75" customHeight="1">
      <c r="A88" s="196">
        <v>9</v>
      </c>
      <c r="B88" s="196" t="s">
        <v>225</v>
      </c>
      <c r="C88" s="203">
        <v>43320</v>
      </c>
      <c r="D88" s="196">
        <v>622210012</v>
      </c>
      <c r="E88" s="195" t="s">
        <v>218</v>
      </c>
      <c r="F88" s="195" t="s">
        <v>217</v>
      </c>
      <c r="G88" s="195" t="s">
        <v>216</v>
      </c>
      <c r="H88" s="196">
        <v>1</v>
      </c>
      <c r="I88" s="207">
        <v>2458.52</v>
      </c>
      <c r="J88" s="204">
        <f t="shared" si="1"/>
        <v>2458.52</v>
      </c>
      <c r="K88" s="195" t="s">
        <v>191</v>
      </c>
      <c r="L88" s="196" t="s">
        <v>190</v>
      </c>
    </row>
    <row r="89" spans="1:12" ht="75" customHeight="1">
      <c r="A89" s="222">
        <v>10</v>
      </c>
      <c r="B89" s="196" t="s">
        <v>224</v>
      </c>
      <c r="C89" s="203">
        <v>43320</v>
      </c>
      <c r="D89" s="196">
        <v>622210012</v>
      </c>
      <c r="E89" s="195" t="s">
        <v>218</v>
      </c>
      <c r="F89" s="195" t="s">
        <v>217</v>
      </c>
      <c r="G89" s="195" t="s">
        <v>216</v>
      </c>
      <c r="H89" s="196">
        <v>1</v>
      </c>
      <c r="I89" s="207">
        <v>1014</v>
      </c>
      <c r="J89" s="204">
        <f t="shared" si="1"/>
        <v>1014</v>
      </c>
      <c r="K89" s="195" t="s">
        <v>191</v>
      </c>
      <c r="L89" s="196" t="s">
        <v>190</v>
      </c>
    </row>
    <row r="90" spans="1:12" ht="75" customHeight="1">
      <c r="A90" s="222">
        <v>11</v>
      </c>
      <c r="B90" s="196" t="s">
        <v>223</v>
      </c>
      <c r="C90" s="203">
        <v>43320</v>
      </c>
      <c r="D90" s="196">
        <v>622210012</v>
      </c>
      <c r="E90" s="195" t="s">
        <v>218</v>
      </c>
      <c r="F90" s="195" t="s">
        <v>217</v>
      </c>
      <c r="G90" s="195" t="s">
        <v>216</v>
      </c>
      <c r="H90" s="196">
        <v>1</v>
      </c>
      <c r="I90" s="207">
        <v>878.08</v>
      </c>
      <c r="J90" s="204">
        <f t="shared" si="1"/>
        <v>878.08</v>
      </c>
      <c r="K90" s="195" t="s">
        <v>191</v>
      </c>
      <c r="L90" s="196" t="s">
        <v>190</v>
      </c>
    </row>
    <row r="91" spans="1:12" ht="75" customHeight="1">
      <c r="A91" s="196">
        <v>12</v>
      </c>
      <c r="B91" s="196" t="s">
        <v>222</v>
      </c>
      <c r="C91" s="203">
        <v>43314</v>
      </c>
      <c r="D91" s="196">
        <v>622210012</v>
      </c>
      <c r="E91" s="195" t="s">
        <v>218</v>
      </c>
      <c r="F91" s="195" t="s">
        <v>217</v>
      </c>
      <c r="G91" s="195" t="s">
        <v>216</v>
      </c>
      <c r="H91" s="196">
        <v>1</v>
      </c>
      <c r="I91" s="207">
        <v>2722.2</v>
      </c>
      <c r="J91" s="204">
        <f t="shared" si="1"/>
        <v>2722.2</v>
      </c>
      <c r="K91" s="195" t="s">
        <v>191</v>
      </c>
      <c r="L91" s="196" t="s">
        <v>191</v>
      </c>
    </row>
    <row r="92" spans="1:12" ht="75" customHeight="1">
      <c r="A92" s="222">
        <v>13</v>
      </c>
      <c r="B92" s="196" t="s">
        <v>221</v>
      </c>
      <c r="C92" s="203">
        <v>43314</v>
      </c>
      <c r="D92" s="196">
        <v>622210012</v>
      </c>
      <c r="E92" s="195" t="s">
        <v>218</v>
      </c>
      <c r="F92" s="195" t="s">
        <v>217</v>
      </c>
      <c r="G92" s="195" t="s">
        <v>216</v>
      </c>
      <c r="H92" s="196">
        <v>1</v>
      </c>
      <c r="I92" s="207">
        <v>2458.52</v>
      </c>
      <c r="J92" s="204">
        <f t="shared" si="1"/>
        <v>2458.52</v>
      </c>
      <c r="K92" s="195" t="s">
        <v>191</v>
      </c>
      <c r="L92" s="196" t="s">
        <v>190</v>
      </c>
    </row>
    <row r="93" spans="1:12" ht="75" customHeight="1">
      <c r="A93" s="222">
        <v>14</v>
      </c>
      <c r="B93" s="196" t="s">
        <v>220</v>
      </c>
      <c r="C93" s="203">
        <v>43314</v>
      </c>
      <c r="D93" s="196">
        <v>622210012</v>
      </c>
      <c r="E93" s="195" t="s">
        <v>218</v>
      </c>
      <c r="F93" s="195" t="s">
        <v>217</v>
      </c>
      <c r="G93" s="195" t="s">
        <v>216</v>
      </c>
      <c r="H93" s="196">
        <v>1</v>
      </c>
      <c r="I93" s="207">
        <v>1014</v>
      </c>
      <c r="J93" s="204">
        <f t="shared" si="1"/>
        <v>1014</v>
      </c>
      <c r="K93" s="195" t="s">
        <v>191</v>
      </c>
      <c r="L93" s="196" t="s">
        <v>190</v>
      </c>
    </row>
    <row r="94" spans="1:12" ht="75" customHeight="1">
      <c r="A94" s="196">
        <v>15</v>
      </c>
      <c r="B94" s="196" t="s">
        <v>219</v>
      </c>
      <c r="C94" s="203">
        <v>43305</v>
      </c>
      <c r="D94" s="196">
        <v>622210012</v>
      </c>
      <c r="E94" s="195" t="s">
        <v>218</v>
      </c>
      <c r="F94" s="195" t="s">
        <v>217</v>
      </c>
      <c r="G94" s="195" t="s">
        <v>216</v>
      </c>
      <c r="H94" s="196">
        <v>1</v>
      </c>
      <c r="I94" s="207">
        <v>878.08</v>
      </c>
      <c r="J94" s="204">
        <f t="shared" si="1"/>
        <v>878.08</v>
      </c>
      <c r="K94" s="195" t="s">
        <v>191</v>
      </c>
      <c r="L94" s="196" t="s">
        <v>190</v>
      </c>
    </row>
    <row r="95" spans="1:12" ht="75" customHeight="1">
      <c r="A95" s="222">
        <v>16</v>
      </c>
      <c r="B95" s="196" t="s">
        <v>215</v>
      </c>
      <c r="C95" s="203">
        <v>43319</v>
      </c>
      <c r="D95" s="196"/>
      <c r="E95" s="195"/>
      <c r="F95" s="195" t="s">
        <v>214</v>
      </c>
      <c r="G95" s="195" t="s">
        <v>213</v>
      </c>
      <c r="H95" s="196">
        <v>1</v>
      </c>
      <c r="I95" s="207">
        <f>624.96/1.12</f>
        <v>558</v>
      </c>
      <c r="J95" s="204">
        <f t="shared" si="1"/>
        <v>558</v>
      </c>
      <c r="K95" s="195" t="s">
        <v>568</v>
      </c>
      <c r="L95" s="196" t="s">
        <v>190</v>
      </c>
    </row>
    <row r="96" spans="1:12" ht="75" customHeight="1">
      <c r="A96" s="222">
        <v>17</v>
      </c>
      <c r="B96" s="196" t="s">
        <v>211</v>
      </c>
      <c r="C96" s="203">
        <v>43320</v>
      </c>
      <c r="D96" s="223">
        <v>429921113</v>
      </c>
      <c r="E96" s="195" t="s">
        <v>210</v>
      </c>
      <c r="F96" s="195" t="s">
        <v>209</v>
      </c>
      <c r="G96" s="195" t="s">
        <v>208</v>
      </c>
      <c r="H96" s="196">
        <v>1</v>
      </c>
      <c r="I96" s="205">
        <f>54.8/1.12</f>
        <v>48.928571428571423</v>
      </c>
      <c r="J96" s="204">
        <f t="shared" si="1"/>
        <v>48.928571428571423</v>
      </c>
      <c r="K96" s="195" t="s">
        <v>569</v>
      </c>
      <c r="L96" s="196" t="s">
        <v>190</v>
      </c>
    </row>
    <row r="97" spans="1:12" ht="75" customHeight="1">
      <c r="A97" s="196">
        <v>18</v>
      </c>
      <c r="B97" s="196" t="s">
        <v>206</v>
      </c>
      <c r="C97" s="203">
        <v>43326</v>
      </c>
      <c r="D97" s="223">
        <v>881220011</v>
      </c>
      <c r="E97" s="195" t="s">
        <v>205</v>
      </c>
      <c r="F97" s="195" t="s">
        <v>204</v>
      </c>
      <c r="G97" s="195" t="s">
        <v>203</v>
      </c>
      <c r="H97" s="196">
        <v>1</v>
      </c>
      <c r="I97" s="204">
        <f>5845/1.12</f>
        <v>5218.7499999999991</v>
      </c>
      <c r="J97" s="204">
        <f t="shared" si="1"/>
        <v>5218.7499999999991</v>
      </c>
      <c r="K97" s="195" t="s">
        <v>570</v>
      </c>
      <c r="L97" s="196" t="s">
        <v>201</v>
      </c>
    </row>
    <row r="98" spans="1:12" ht="75" customHeight="1">
      <c r="A98" s="222">
        <v>19</v>
      </c>
      <c r="B98" s="196" t="s">
        <v>200</v>
      </c>
      <c r="C98" s="203">
        <v>43328</v>
      </c>
      <c r="D98" s="224">
        <v>871510016</v>
      </c>
      <c r="E98" s="195" t="s">
        <v>199</v>
      </c>
      <c r="F98" s="195" t="s">
        <v>198</v>
      </c>
      <c r="G98" s="195" t="s">
        <v>197</v>
      </c>
      <c r="H98" s="196">
        <v>1</v>
      </c>
      <c r="I98" s="204">
        <v>200</v>
      </c>
      <c r="J98" s="204">
        <f t="shared" si="1"/>
        <v>200</v>
      </c>
      <c r="K98" s="195" t="s">
        <v>196</v>
      </c>
      <c r="L98" s="196" t="s">
        <v>190</v>
      </c>
    </row>
    <row r="99" spans="1:12" ht="75" customHeight="1">
      <c r="A99" s="222">
        <v>20</v>
      </c>
      <c r="B99" s="196" t="s">
        <v>195</v>
      </c>
      <c r="C99" s="203">
        <v>43329</v>
      </c>
      <c r="D99" s="196">
        <v>229100112</v>
      </c>
      <c r="E99" s="195" t="s">
        <v>194</v>
      </c>
      <c r="F99" s="195" t="s">
        <v>193</v>
      </c>
      <c r="G99" s="195" t="s">
        <v>192</v>
      </c>
      <c r="H99" s="196">
        <v>1</v>
      </c>
      <c r="I99" s="204">
        <v>2933</v>
      </c>
      <c r="J99" s="204">
        <f t="shared" si="1"/>
        <v>2933</v>
      </c>
      <c r="K99" s="195" t="s">
        <v>191</v>
      </c>
      <c r="L99" s="196" t="s">
        <v>190</v>
      </c>
    </row>
    <row r="100" spans="1:12" ht="75" customHeight="1">
      <c r="A100" s="196">
        <v>1</v>
      </c>
      <c r="B100" s="196">
        <v>5440</v>
      </c>
      <c r="C100" s="203">
        <v>43336</v>
      </c>
      <c r="D100" s="196" t="s">
        <v>18</v>
      </c>
      <c r="E100" s="195" t="s">
        <v>19</v>
      </c>
      <c r="F100" s="195" t="s">
        <v>25</v>
      </c>
      <c r="G100" s="195" t="s">
        <v>26</v>
      </c>
      <c r="H100" s="196">
        <v>1</v>
      </c>
      <c r="I100" s="196">
        <v>56.43</v>
      </c>
      <c r="J100" s="204">
        <v>56.43</v>
      </c>
      <c r="K100" s="195" t="s">
        <v>27</v>
      </c>
      <c r="L100" s="196" t="s">
        <v>190</v>
      </c>
    </row>
    <row r="101" spans="1:12" ht="75" customHeight="1">
      <c r="A101" s="196">
        <v>2</v>
      </c>
      <c r="B101" s="196">
        <v>5440</v>
      </c>
      <c r="C101" s="203">
        <v>43336</v>
      </c>
      <c r="D101" s="196" t="s">
        <v>18</v>
      </c>
      <c r="E101" s="195" t="s">
        <v>19</v>
      </c>
      <c r="F101" s="195" t="s">
        <v>25</v>
      </c>
      <c r="G101" s="195" t="s">
        <v>28</v>
      </c>
      <c r="H101" s="196">
        <v>1</v>
      </c>
      <c r="I101" s="196">
        <v>72.25</v>
      </c>
      <c r="J101" s="204">
        <v>72.25</v>
      </c>
      <c r="K101" s="195" t="s">
        <v>29</v>
      </c>
      <c r="L101" s="196" t="s">
        <v>190</v>
      </c>
    </row>
    <row r="102" spans="1:12" ht="75" customHeight="1">
      <c r="A102" s="196">
        <v>3</v>
      </c>
      <c r="B102" s="196">
        <v>5440</v>
      </c>
      <c r="C102" s="203">
        <v>43336</v>
      </c>
      <c r="D102" s="196" t="s">
        <v>18</v>
      </c>
      <c r="E102" s="195" t="s">
        <v>19</v>
      </c>
      <c r="F102" s="195" t="s">
        <v>25</v>
      </c>
      <c r="G102" s="195" t="s">
        <v>30</v>
      </c>
      <c r="H102" s="196">
        <v>1</v>
      </c>
      <c r="I102" s="196">
        <v>56.43</v>
      </c>
      <c r="J102" s="204">
        <v>56.43</v>
      </c>
      <c r="K102" s="195" t="s">
        <v>31</v>
      </c>
      <c r="L102" s="196" t="s">
        <v>190</v>
      </c>
    </row>
    <row r="103" spans="1:12" ht="75" customHeight="1">
      <c r="A103" s="196">
        <v>4</v>
      </c>
      <c r="B103" s="196">
        <v>5440</v>
      </c>
      <c r="C103" s="203">
        <v>43336</v>
      </c>
      <c r="D103" s="196" t="s">
        <v>18</v>
      </c>
      <c r="E103" s="195" t="s">
        <v>19</v>
      </c>
      <c r="F103" s="195" t="s">
        <v>25</v>
      </c>
      <c r="G103" s="195" t="s">
        <v>32</v>
      </c>
      <c r="H103" s="196">
        <v>1</v>
      </c>
      <c r="I103" s="196">
        <v>72.25</v>
      </c>
      <c r="J103" s="204">
        <v>72.25</v>
      </c>
      <c r="K103" s="195" t="s">
        <v>33</v>
      </c>
      <c r="L103" s="196" t="s">
        <v>190</v>
      </c>
    </row>
    <row r="104" spans="1:12" ht="75" customHeight="1">
      <c r="A104" s="196">
        <v>5</v>
      </c>
      <c r="B104" s="196">
        <v>12514</v>
      </c>
      <c r="C104" s="203">
        <v>43332</v>
      </c>
      <c r="D104" s="196" t="s">
        <v>34</v>
      </c>
      <c r="E104" s="195" t="s">
        <v>35</v>
      </c>
      <c r="F104" s="195" t="s">
        <v>36</v>
      </c>
      <c r="G104" s="195" t="s">
        <v>37</v>
      </c>
      <c r="H104" s="196">
        <v>12.84</v>
      </c>
      <c r="I104" s="196">
        <v>1.8740000000000001</v>
      </c>
      <c r="J104" s="204">
        <v>24.062200000000001</v>
      </c>
      <c r="K104" s="195" t="s">
        <v>37</v>
      </c>
      <c r="L104" s="196" t="s">
        <v>543</v>
      </c>
    </row>
    <row r="105" spans="1:12" ht="75" customHeight="1">
      <c r="A105" s="196">
        <v>6</v>
      </c>
      <c r="B105" s="196">
        <v>12514</v>
      </c>
      <c r="C105" s="203">
        <v>43332</v>
      </c>
      <c r="D105" s="196" t="s">
        <v>34</v>
      </c>
      <c r="E105" s="195" t="s">
        <v>35</v>
      </c>
      <c r="F105" s="195" t="s">
        <v>36</v>
      </c>
      <c r="G105" s="195" t="s">
        <v>37</v>
      </c>
      <c r="H105" s="196">
        <v>12.88</v>
      </c>
      <c r="I105" s="196">
        <v>2.0794000000000001</v>
      </c>
      <c r="J105" s="204">
        <v>26.782699999999998</v>
      </c>
      <c r="K105" s="195" t="s">
        <v>39</v>
      </c>
      <c r="L105" s="196" t="s">
        <v>543</v>
      </c>
    </row>
    <row r="106" spans="1:12" ht="75" customHeight="1">
      <c r="A106" s="196">
        <v>7</v>
      </c>
      <c r="B106" s="196">
        <v>12514</v>
      </c>
      <c r="C106" s="203">
        <v>43332</v>
      </c>
      <c r="D106" s="196" t="s">
        <v>34</v>
      </c>
      <c r="E106" s="195" t="s">
        <v>35</v>
      </c>
      <c r="F106" s="195" t="s">
        <v>36</v>
      </c>
      <c r="G106" s="195" t="s">
        <v>37</v>
      </c>
      <c r="H106" s="196">
        <v>67.61</v>
      </c>
      <c r="I106" s="196">
        <v>2.0794000000000001</v>
      </c>
      <c r="J106" s="204">
        <v>140.5882</v>
      </c>
      <c r="K106" s="195" t="s">
        <v>37</v>
      </c>
      <c r="L106" s="196" t="s">
        <v>543</v>
      </c>
    </row>
    <row r="107" spans="1:12" ht="75" customHeight="1">
      <c r="A107" s="196">
        <v>8</v>
      </c>
      <c r="B107" s="196">
        <v>12514</v>
      </c>
      <c r="C107" s="203">
        <v>43332</v>
      </c>
      <c r="D107" s="196" t="s">
        <v>34</v>
      </c>
      <c r="E107" s="195" t="s">
        <v>40</v>
      </c>
      <c r="F107" s="195" t="s">
        <v>36</v>
      </c>
      <c r="G107" s="195" t="s">
        <v>39</v>
      </c>
      <c r="H107" s="196">
        <v>11.57</v>
      </c>
      <c r="I107" s="196">
        <v>0.92579999999999996</v>
      </c>
      <c r="J107" s="204">
        <v>10.711499999999999</v>
      </c>
      <c r="K107" s="195" t="s">
        <v>39</v>
      </c>
      <c r="L107" s="196" t="s">
        <v>543</v>
      </c>
    </row>
    <row r="108" spans="1:12" ht="75" customHeight="1">
      <c r="A108" s="196">
        <v>9</v>
      </c>
      <c r="B108" s="196">
        <v>5349</v>
      </c>
      <c r="C108" s="203">
        <v>43325</v>
      </c>
      <c r="D108" s="196" t="s">
        <v>18</v>
      </c>
      <c r="E108" s="195" t="s">
        <v>19</v>
      </c>
      <c r="F108" s="195" t="s">
        <v>25</v>
      </c>
      <c r="G108" s="195" t="s">
        <v>41</v>
      </c>
      <c r="H108" s="196">
        <v>1</v>
      </c>
      <c r="I108" s="196">
        <v>177.96</v>
      </c>
      <c r="J108" s="204">
        <v>177.96</v>
      </c>
      <c r="K108" s="195" t="s">
        <v>42</v>
      </c>
      <c r="L108" s="196" t="s">
        <v>190</v>
      </c>
    </row>
    <row r="109" spans="1:12" ht="75" customHeight="1">
      <c r="A109" s="196">
        <v>10</v>
      </c>
      <c r="B109" s="196">
        <v>5349</v>
      </c>
      <c r="C109" s="203">
        <v>43325</v>
      </c>
      <c r="D109" s="196" t="s">
        <v>18</v>
      </c>
      <c r="E109" s="195" t="s">
        <v>19</v>
      </c>
      <c r="F109" s="195" t="s">
        <v>25</v>
      </c>
      <c r="G109" s="195" t="s">
        <v>41</v>
      </c>
      <c r="H109" s="196">
        <v>1</v>
      </c>
      <c r="I109" s="196">
        <v>177.96</v>
      </c>
      <c r="J109" s="204">
        <v>177.96</v>
      </c>
      <c r="K109" s="195" t="s">
        <v>43</v>
      </c>
      <c r="L109" s="196" t="s">
        <v>190</v>
      </c>
    </row>
    <row r="110" spans="1:12" ht="75" customHeight="1">
      <c r="A110" s="196">
        <v>11</v>
      </c>
      <c r="B110" s="196">
        <v>515</v>
      </c>
      <c r="C110" s="203">
        <v>43320</v>
      </c>
      <c r="D110" s="196" t="s">
        <v>44</v>
      </c>
      <c r="E110" s="195" t="s">
        <v>45</v>
      </c>
      <c r="F110" s="195" t="s">
        <v>16</v>
      </c>
      <c r="G110" s="195" t="s">
        <v>46</v>
      </c>
      <c r="H110" s="196">
        <v>1</v>
      </c>
      <c r="I110" s="196">
        <v>7</v>
      </c>
      <c r="J110" s="204">
        <v>7</v>
      </c>
      <c r="K110" s="195" t="s">
        <v>47</v>
      </c>
      <c r="L110" s="196" t="s">
        <v>544</v>
      </c>
    </row>
    <row r="111" spans="1:12" ht="75" customHeight="1">
      <c r="A111" s="196">
        <v>12</v>
      </c>
      <c r="B111" s="196">
        <v>515</v>
      </c>
      <c r="C111" s="203">
        <v>43320</v>
      </c>
      <c r="D111" s="196" t="s">
        <v>49</v>
      </c>
      <c r="E111" s="195" t="s">
        <v>50</v>
      </c>
      <c r="F111" s="195" t="s">
        <v>16</v>
      </c>
      <c r="G111" s="195" t="s">
        <v>51</v>
      </c>
      <c r="H111" s="196">
        <v>2</v>
      </c>
      <c r="I111" s="196">
        <v>20</v>
      </c>
      <c r="J111" s="204">
        <v>40</v>
      </c>
      <c r="K111" s="195" t="s">
        <v>52</v>
      </c>
      <c r="L111" s="196" t="s">
        <v>544</v>
      </c>
    </row>
    <row r="112" spans="1:12" ht="75" customHeight="1">
      <c r="A112" s="196">
        <v>13</v>
      </c>
      <c r="B112" s="196">
        <v>515</v>
      </c>
      <c r="C112" s="203">
        <v>43320</v>
      </c>
      <c r="D112" s="196" t="s">
        <v>53</v>
      </c>
      <c r="E112" s="195" t="s">
        <v>54</v>
      </c>
      <c r="F112" s="195" t="s">
        <v>16</v>
      </c>
      <c r="G112" s="195" t="s">
        <v>55</v>
      </c>
      <c r="H112" s="196">
        <v>8</v>
      </c>
      <c r="I112" s="196">
        <v>3.5</v>
      </c>
      <c r="J112" s="204">
        <v>28</v>
      </c>
      <c r="K112" s="195" t="s">
        <v>56</v>
      </c>
      <c r="L112" s="196" t="s">
        <v>190</v>
      </c>
    </row>
    <row r="113" spans="1:12" ht="75" customHeight="1">
      <c r="A113" s="196">
        <v>14</v>
      </c>
      <c r="B113" s="196">
        <v>515</v>
      </c>
      <c r="C113" s="203">
        <v>43320</v>
      </c>
      <c r="D113" s="196" t="s">
        <v>57</v>
      </c>
      <c r="E113" s="195" t="s">
        <v>58</v>
      </c>
      <c r="F113" s="195" t="s">
        <v>16</v>
      </c>
      <c r="G113" s="195" t="s">
        <v>59</v>
      </c>
      <c r="H113" s="196">
        <v>1</v>
      </c>
      <c r="I113" s="196">
        <v>70</v>
      </c>
      <c r="J113" s="204">
        <v>70</v>
      </c>
      <c r="K113" s="195" t="s">
        <v>60</v>
      </c>
      <c r="L113" s="196" t="s">
        <v>190</v>
      </c>
    </row>
    <row r="114" spans="1:12" ht="75" customHeight="1">
      <c r="A114" s="196">
        <v>15</v>
      </c>
      <c r="B114" s="196">
        <v>515</v>
      </c>
      <c r="C114" s="203">
        <v>43320</v>
      </c>
      <c r="D114" s="196" t="s">
        <v>61</v>
      </c>
      <c r="E114" s="195" t="s">
        <v>62</v>
      </c>
      <c r="F114" s="195" t="s">
        <v>16</v>
      </c>
      <c r="G114" s="195" t="s">
        <v>63</v>
      </c>
      <c r="H114" s="196">
        <v>1</v>
      </c>
      <c r="I114" s="196">
        <v>35</v>
      </c>
      <c r="J114" s="204">
        <v>35</v>
      </c>
      <c r="K114" s="195" t="s">
        <v>64</v>
      </c>
      <c r="L114" s="196" t="s">
        <v>190</v>
      </c>
    </row>
    <row r="115" spans="1:12" ht="75" customHeight="1">
      <c r="A115" s="196">
        <v>16</v>
      </c>
      <c r="B115" s="196">
        <v>522</v>
      </c>
      <c r="C115" s="203">
        <v>43320</v>
      </c>
      <c r="D115" s="196" t="s">
        <v>44</v>
      </c>
      <c r="E115" s="195" t="s">
        <v>45</v>
      </c>
      <c r="F115" s="195" t="s">
        <v>16</v>
      </c>
      <c r="G115" s="195" t="s">
        <v>65</v>
      </c>
      <c r="H115" s="196">
        <v>1</v>
      </c>
      <c r="I115" s="196">
        <v>7</v>
      </c>
      <c r="J115" s="204">
        <v>7</v>
      </c>
      <c r="K115" s="195" t="s">
        <v>66</v>
      </c>
      <c r="L115" s="196" t="s">
        <v>544</v>
      </c>
    </row>
    <row r="116" spans="1:12" ht="75" customHeight="1">
      <c r="A116" s="196">
        <v>17</v>
      </c>
      <c r="B116" s="196">
        <v>522</v>
      </c>
      <c r="C116" s="203">
        <v>43320</v>
      </c>
      <c r="D116" s="196" t="s">
        <v>67</v>
      </c>
      <c r="E116" s="195" t="s">
        <v>68</v>
      </c>
      <c r="F116" s="195" t="s">
        <v>16</v>
      </c>
      <c r="G116" s="195" t="s">
        <v>69</v>
      </c>
      <c r="H116" s="196">
        <v>1</v>
      </c>
      <c r="I116" s="196">
        <v>10</v>
      </c>
      <c r="J116" s="204">
        <v>10</v>
      </c>
      <c r="K116" s="195" t="s">
        <v>70</v>
      </c>
      <c r="L116" s="196" t="s">
        <v>190</v>
      </c>
    </row>
    <row r="117" spans="1:12" ht="75" customHeight="1">
      <c r="A117" s="196">
        <v>18</v>
      </c>
      <c r="B117" s="196">
        <v>522</v>
      </c>
      <c r="C117" s="203">
        <v>43320</v>
      </c>
      <c r="D117" s="196" t="s">
        <v>71</v>
      </c>
      <c r="E117" s="195" t="s">
        <v>72</v>
      </c>
      <c r="F117" s="195" t="s">
        <v>16</v>
      </c>
      <c r="G117" s="195" t="s">
        <v>73</v>
      </c>
      <c r="H117" s="196">
        <v>1</v>
      </c>
      <c r="I117" s="196">
        <v>3</v>
      </c>
      <c r="J117" s="204">
        <v>3</v>
      </c>
      <c r="K117" s="195" t="s">
        <v>74</v>
      </c>
      <c r="L117" s="196" t="s">
        <v>190</v>
      </c>
    </row>
    <row r="118" spans="1:12" ht="75" customHeight="1">
      <c r="A118" s="196">
        <v>19</v>
      </c>
      <c r="B118" s="196">
        <v>522</v>
      </c>
      <c r="C118" s="203">
        <v>43320</v>
      </c>
      <c r="D118" s="196" t="s">
        <v>75</v>
      </c>
      <c r="E118" s="195" t="s">
        <v>76</v>
      </c>
      <c r="F118" s="195" t="s">
        <v>16</v>
      </c>
      <c r="G118" s="195" t="s">
        <v>77</v>
      </c>
      <c r="H118" s="196">
        <v>1</v>
      </c>
      <c r="I118" s="196">
        <v>31</v>
      </c>
      <c r="J118" s="204">
        <v>31</v>
      </c>
      <c r="K118" s="195" t="s">
        <v>78</v>
      </c>
      <c r="L118" s="196" t="s">
        <v>190</v>
      </c>
    </row>
    <row r="119" spans="1:12" ht="75" customHeight="1">
      <c r="A119" s="196">
        <v>20</v>
      </c>
      <c r="B119" s="196">
        <v>522</v>
      </c>
      <c r="C119" s="203">
        <v>43320</v>
      </c>
      <c r="D119" s="196" t="s">
        <v>67</v>
      </c>
      <c r="E119" s="195" t="s">
        <v>68</v>
      </c>
      <c r="F119" s="195" t="s">
        <v>16</v>
      </c>
      <c r="G119" s="195" t="s">
        <v>69</v>
      </c>
      <c r="H119" s="196">
        <v>1</v>
      </c>
      <c r="I119" s="196">
        <v>10</v>
      </c>
      <c r="J119" s="204">
        <v>10</v>
      </c>
      <c r="K119" s="195" t="s">
        <v>70</v>
      </c>
      <c r="L119" s="196" t="s">
        <v>190</v>
      </c>
    </row>
    <row r="120" spans="1:12" ht="75" customHeight="1">
      <c r="A120" s="196">
        <v>21</v>
      </c>
      <c r="B120" s="196">
        <v>514</v>
      </c>
      <c r="C120" s="203">
        <v>43320</v>
      </c>
      <c r="D120" s="196" t="s">
        <v>79</v>
      </c>
      <c r="E120" s="195" t="s">
        <v>80</v>
      </c>
      <c r="F120" s="195" t="s">
        <v>16</v>
      </c>
      <c r="G120" s="195" t="s">
        <v>81</v>
      </c>
      <c r="H120" s="196">
        <v>1</v>
      </c>
      <c r="I120" s="196">
        <v>20</v>
      </c>
      <c r="J120" s="204">
        <v>20</v>
      </c>
      <c r="K120" s="195" t="s">
        <v>82</v>
      </c>
      <c r="L120" s="196" t="s">
        <v>544</v>
      </c>
    </row>
    <row r="121" spans="1:12" ht="75" customHeight="1">
      <c r="A121" s="196">
        <v>22</v>
      </c>
      <c r="B121" s="196">
        <v>514</v>
      </c>
      <c r="C121" s="203">
        <v>43320</v>
      </c>
      <c r="D121" s="196" t="s">
        <v>83</v>
      </c>
      <c r="E121" s="195" t="s">
        <v>84</v>
      </c>
      <c r="F121" s="195" t="s">
        <v>16</v>
      </c>
      <c r="G121" s="195" t="s">
        <v>85</v>
      </c>
      <c r="H121" s="196">
        <v>1</v>
      </c>
      <c r="I121" s="196">
        <v>5</v>
      </c>
      <c r="J121" s="204">
        <v>5</v>
      </c>
      <c r="K121" s="195" t="s">
        <v>86</v>
      </c>
      <c r="L121" s="196" t="s">
        <v>544</v>
      </c>
    </row>
    <row r="122" spans="1:12" ht="75" customHeight="1">
      <c r="A122" s="196">
        <v>23</v>
      </c>
      <c r="B122" s="196">
        <v>514</v>
      </c>
      <c r="C122" s="203">
        <v>43320</v>
      </c>
      <c r="D122" s="196" t="s">
        <v>44</v>
      </c>
      <c r="E122" s="195" t="s">
        <v>87</v>
      </c>
      <c r="F122" s="195" t="s">
        <v>16</v>
      </c>
      <c r="G122" s="195" t="s">
        <v>182</v>
      </c>
      <c r="H122" s="196">
        <v>3</v>
      </c>
      <c r="I122" s="196">
        <v>10</v>
      </c>
      <c r="J122" s="204">
        <v>30</v>
      </c>
      <c r="K122" s="195" t="s">
        <v>571</v>
      </c>
      <c r="L122" s="196" t="s">
        <v>544</v>
      </c>
    </row>
    <row r="123" spans="1:12" ht="75" customHeight="1">
      <c r="A123" s="196">
        <v>24</v>
      </c>
      <c r="B123" s="196">
        <v>514</v>
      </c>
      <c r="C123" s="203">
        <v>43320</v>
      </c>
      <c r="D123" s="196" t="s">
        <v>89</v>
      </c>
      <c r="E123" s="195" t="s">
        <v>90</v>
      </c>
      <c r="F123" s="195" t="s">
        <v>16</v>
      </c>
      <c r="G123" s="195" t="s">
        <v>91</v>
      </c>
      <c r="H123" s="196">
        <v>4</v>
      </c>
      <c r="I123" s="196">
        <v>90</v>
      </c>
      <c r="J123" s="204">
        <v>360</v>
      </c>
      <c r="K123" s="195" t="s">
        <v>92</v>
      </c>
      <c r="L123" s="196" t="s">
        <v>190</v>
      </c>
    </row>
    <row r="124" spans="1:12" ht="75" customHeight="1">
      <c r="A124" s="196">
        <v>25</v>
      </c>
      <c r="B124" s="196">
        <v>514</v>
      </c>
      <c r="C124" s="203">
        <v>43320</v>
      </c>
      <c r="D124" s="196" t="s">
        <v>93</v>
      </c>
      <c r="E124" s="195" t="s">
        <v>94</v>
      </c>
      <c r="F124" s="195" t="s">
        <v>16</v>
      </c>
      <c r="G124" s="195" t="s">
        <v>95</v>
      </c>
      <c r="H124" s="196">
        <v>1</v>
      </c>
      <c r="I124" s="196">
        <v>10</v>
      </c>
      <c r="J124" s="204">
        <v>10</v>
      </c>
      <c r="K124" s="195" t="s">
        <v>96</v>
      </c>
      <c r="L124" s="196" t="s">
        <v>190</v>
      </c>
    </row>
    <row r="125" spans="1:12" ht="75" customHeight="1">
      <c r="A125" s="196">
        <v>26</v>
      </c>
      <c r="B125" s="196">
        <v>514</v>
      </c>
      <c r="C125" s="203">
        <v>43320</v>
      </c>
      <c r="D125" s="196" t="s">
        <v>97</v>
      </c>
      <c r="E125" s="195" t="s">
        <v>98</v>
      </c>
      <c r="F125" s="195" t="s">
        <v>16</v>
      </c>
      <c r="G125" s="195" t="s">
        <v>99</v>
      </c>
      <c r="H125" s="196">
        <v>1</v>
      </c>
      <c r="I125" s="196">
        <v>20</v>
      </c>
      <c r="J125" s="204">
        <v>20</v>
      </c>
      <c r="K125" s="195" t="s">
        <v>100</v>
      </c>
      <c r="L125" s="196" t="s">
        <v>190</v>
      </c>
    </row>
    <row r="126" spans="1:12" ht="75" customHeight="1">
      <c r="A126" s="196">
        <v>27</v>
      </c>
      <c r="B126" s="196">
        <v>514</v>
      </c>
      <c r="C126" s="203">
        <v>43320</v>
      </c>
      <c r="D126" s="196" t="s">
        <v>101</v>
      </c>
      <c r="E126" s="195" t="s">
        <v>102</v>
      </c>
      <c r="F126" s="195" t="s">
        <v>16</v>
      </c>
      <c r="G126" s="195" t="s">
        <v>103</v>
      </c>
      <c r="H126" s="196">
        <v>1</v>
      </c>
      <c r="I126" s="196">
        <v>8</v>
      </c>
      <c r="J126" s="204">
        <v>8</v>
      </c>
      <c r="K126" s="195" t="s">
        <v>572</v>
      </c>
      <c r="L126" s="196" t="s">
        <v>190</v>
      </c>
    </row>
    <row r="127" spans="1:12" ht="75" customHeight="1">
      <c r="A127" s="196">
        <v>28</v>
      </c>
      <c r="B127" s="196">
        <v>526</v>
      </c>
      <c r="C127" s="203">
        <v>43320</v>
      </c>
      <c r="D127" s="196" t="s">
        <v>105</v>
      </c>
      <c r="E127" s="195" t="s">
        <v>106</v>
      </c>
      <c r="F127" s="195" t="s">
        <v>16</v>
      </c>
      <c r="G127" s="195" t="s">
        <v>107</v>
      </c>
      <c r="H127" s="196">
        <v>1</v>
      </c>
      <c r="I127" s="196">
        <v>30</v>
      </c>
      <c r="J127" s="204">
        <v>30</v>
      </c>
      <c r="K127" s="195" t="s">
        <v>108</v>
      </c>
      <c r="L127" s="196" t="s">
        <v>544</v>
      </c>
    </row>
    <row r="128" spans="1:12" ht="75" customHeight="1">
      <c r="A128" s="196">
        <v>29</v>
      </c>
      <c r="B128" s="196">
        <v>526</v>
      </c>
      <c r="C128" s="203">
        <v>43320</v>
      </c>
      <c r="D128" s="196" t="s">
        <v>109</v>
      </c>
      <c r="E128" s="195" t="s">
        <v>110</v>
      </c>
      <c r="F128" s="195" t="s">
        <v>16</v>
      </c>
      <c r="G128" s="195" t="s">
        <v>111</v>
      </c>
      <c r="H128" s="196">
        <v>1</v>
      </c>
      <c r="I128" s="196">
        <v>90</v>
      </c>
      <c r="J128" s="204">
        <v>90</v>
      </c>
      <c r="K128" s="195" t="s">
        <v>112</v>
      </c>
      <c r="L128" s="196" t="s">
        <v>190</v>
      </c>
    </row>
    <row r="129" spans="1:12" ht="75" customHeight="1">
      <c r="A129" s="196">
        <v>30</v>
      </c>
      <c r="B129" s="196">
        <v>519</v>
      </c>
      <c r="C129" s="203">
        <v>43320</v>
      </c>
      <c r="D129" s="196" t="s">
        <v>113</v>
      </c>
      <c r="E129" s="195" t="s">
        <v>114</v>
      </c>
      <c r="F129" s="195" t="s">
        <v>16</v>
      </c>
      <c r="G129" s="195" t="s">
        <v>115</v>
      </c>
      <c r="H129" s="196">
        <v>1</v>
      </c>
      <c r="I129" s="196">
        <v>10</v>
      </c>
      <c r="J129" s="204">
        <v>10</v>
      </c>
      <c r="K129" s="195" t="s">
        <v>116</v>
      </c>
      <c r="L129" s="196" t="s">
        <v>544</v>
      </c>
    </row>
    <row r="130" spans="1:12" ht="75" customHeight="1">
      <c r="A130" s="196">
        <v>31</v>
      </c>
      <c r="B130" s="196">
        <v>519</v>
      </c>
      <c r="C130" s="203">
        <v>43320</v>
      </c>
      <c r="D130" s="196" t="s">
        <v>117</v>
      </c>
      <c r="E130" s="195" t="s">
        <v>118</v>
      </c>
      <c r="F130" s="195" t="s">
        <v>16</v>
      </c>
      <c r="G130" s="195" t="s">
        <v>119</v>
      </c>
      <c r="H130" s="196">
        <v>1</v>
      </c>
      <c r="I130" s="196">
        <v>30</v>
      </c>
      <c r="J130" s="204">
        <v>30</v>
      </c>
      <c r="K130" s="195" t="s">
        <v>120</v>
      </c>
      <c r="L130" s="196" t="s">
        <v>544</v>
      </c>
    </row>
    <row r="131" spans="1:12" ht="75" customHeight="1">
      <c r="A131" s="196">
        <v>32</v>
      </c>
      <c r="B131" s="196">
        <v>517</v>
      </c>
      <c r="C131" s="203">
        <v>43320</v>
      </c>
      <c r="D131" s="196" t="s">
        <v>83</v>
      </c>
      <c r="E131" s="195" t="s">
        <v>84</v>
      </c>
      <c r="F131" s="195" t="s">
        <v>16</v>
      </c>
      <c r="G131" s="195" t="s">
        <v>125</v>
      </c>
      <c r="H131" s="196">
        <v>1</v>
      </c>
      <c r="I131" s="196">
        <v>20</v>
      </c>
      <c r="J131" s="204">
        <v>15</v>
      </c>
      <c r="K131" s="195" t="s">
        <v>126</v>
      </c>
      <c r="L131" s="196" t="s">
        <v>544</v>
      </c>
    </row>
    <row r="132" spans="1:12" ht="75" customHeight="1">
      <c r="A132" s="196">
        <v>33</v>
      </c>
      <c r="B132" s="196">
        <v>516</v>
      </c>
      <c r="C132" s="203">
        <v>43320</v>
      </c>
      <c r="D132" s="196" t="s">
        <v>121</v>
      </c>
      <c r="E132" s="195" t="s">
        <v>122</v>
      </c>
      <c r="F132" s="195" t="s">
        <v>16</v>
      </c>
      <c r="G132" s="195" t="s">
        <v>123</v>
      </c>
      <c r="H132" s="196">
        <v>1</v>
      </c>
      <c r="I132" s="196">
        <v>357</v>
      </c>
      <c r="J132" s="204">
        <v>357</v>
      </c>
      <c r="K132" s="195" t="s">
        <v>124</v>
      </c>
      <c r="L132" s="196" t="s">
        <v>544</v>
      </c>
    </row>
    <row r="133" spans="1:12" ht="75" customHeight="1">
      <c r="A133" s="196">
        <v>34</v>
      </c>
      <c r="B133" s="196">
        <v>508</v>
      </c>
      <c r="C133" s="203">
        <v>43320</v>
      </c>
      <c r="D133" s="196" t="s">
        <v>44</v>
      </c>
      <c r="E133" s="195" t="s">
        <v>45</v>
      </c>
      <c r="F133" s="195" t="s">
        <v>16</v>
      </c>
      <c r="G133" s="195" t="s">
        <v>127</v>
      </c>
      <c r="H133" s="196">
        <v>1</v>
      </c>
      <c r="I133" s="196">
        <v>6</v>
      </c>
      <c r="J133" s="204">
        <v>6</v>
      </c>
      <c r="K133" s="195" t="s">
        <v>128</v>
      </c>
      <c r="L133" s="196" t="s">
        <v>190</v>
      </c>
    </row>
    <row r="134" spans="1:12" ht="75" customHeight="1">
      <c r="A134" s="196">
        <v>35</v>
      </c>
      <c r="B134" s="196">
        <v>508</v>
      </c>
      <c r="C134" s="203">
        <v>43320</v>
      </c>
      <c r="D134" s="196" t="s">
        <v>44</v>
      </c>
      <c r="E134" s="195" t="s">
        <v>129</v>
      </c>
      <c r="F134" s="195" t="s">
        <v>16</v>
      </c>
      <c r="G134" s="195" t="s">
        <v>130</v>
      </c>
      <c r="H134" s="196">
        <v>1</v>
      </c>
      <c r="I134" s="196">
        <v>21.25</v>
      </c>
      <c r="J134" s="204">
        <v>21.25</v>
      </c>
      <c r="K134" s="195" t="s">
        <v>131</v>
      </c>
      <c r="L134" s="196" t="s">
        <v>544</v>
      </c>
    </row>
    <row r="135" spans="1:12" ht="75" customHeight="1">
      <c r="A135" s="196">
        <v>36</v>
      </c>
      <c r="B135" s="196">
        <v>508</v>
      </c>
      <c r="C135" s="203">
        <v>43320</v>
      </c>
      <c r="D135" s="196" t="s">
        <v>44</v>
      </c>
      <c r="E135" s="195" t="s">
        <v>132</v>
      </c>
      <c r="F135" s="195" t="s">
        <v>16</v>
      </c>
      <c r="G135" s="195" t="s">
        <v>133</v>
      </c>
      <c r="H135" s="196">
        <v>1</v>
      </c>
      <c r="I135" s="196">
        <v>33</v>
      </c>
      <c r="J135" s="204">
        <v>33</v>
      </c>
      <c r="K135" s="195" t="s">
        <v>134</v>
      </c>
      <c r="L135" s="196" t="s">
        <v>544</v>
      </c>
    </row>
    <row r="136" spans="1:12" ht="75" customHeight="1">
      <c r="A136" s="196">
        <v>37</v>
      </c>
      <c r="B136" s="196">
        <v>508</v>
      </c>
      <c r="C136" s="203">
        <v>43320</v>
      </c>
      <c r="D136" s="196" t="s">
        <v>135</v>
      </c>
      <c r="E136" s="195" t="s">
        <v>136</v>
      </c>
      <c r="F136" s="195" t="s">
        <v>16</v>
      </c>
      <c r="G136" s="195" t="s">
        <v>137</v>
      </c>
      <c r="H136" s="196">
        <v>1</v>
      </c>
      <c r="I136" s="196">
        <v>13</v>
      </c>
      <c r="J136" s="204">
        <v>13</v>
      </c>
      <c r="K136" s="195" t="s">
        <v>138</v>
      </c>
      <c r="L136" s="196" t="s">
        <v>544</v>
      </c>
    </row>
    <row r="137" spans="1:12" ht="75" customHeight="1">
      <c r="A137" s="196">
        <v>38</v>
      </c>
      <c r="B137" s="196">
        <v>508</v>
      </c>
      <c r="C137" s="203">
        <v>43320</v>
      </c>
      <c r="D137" s="196" t="s">
        <v>139</v>
      </c>
      <c r="E137" s="195" t="s">
        <v>140</v>
      </c>
      <c r="F137" s="195" t="s">
        <v>16</v>
      </c>
      <c r="G137" s="195" t="s">
        <v>141</v>
      </c>
      <c r="H137" s="196">
        <v>1</v>
      </c>
      <c r="I137" s="196">
        <v>30</v>
      </c>
      <c r="J137" s="204">
        <v>30</v>
      </c>
      <c r="K137" s="195" t="s">
        <v>142</v>
      </c>
      <c r="L137" s="196" t="s">
        <v>190</v>
      </c>
    </row>
    <row r="138" spans="1:12" ht="75" customHeight="1">
      <c r="A138" s="196">
        <v>39</v>
      </c>
      <c r="B138" s="196">
        <v>508</v>
      </c>
      <c r="C138" s="203">
        <v>43320</v>
      </c>
      <c r="D138" s="196" t="s">
        <v>143</v>
      </c>
      <c r="E138" s="195" t="s">
        <v>144</v>
      </c>
      <c r="F138" s="195" t="s">
        <v>16</v>
      </c>
      <c r="G138" s="195" t="s">
        <v>145</v>
      </c>
      <c r="H138" s="196">
        <v>1</v>
      </c>
      <c r="I138" s="196">
        <v>1.5</v>
      </c>
      <c r="J138" s="204">
        <v>1.5</v>
      </c>
      <c r="K138" s="195" t="s">
        <v>146</v>
      </c>
      <c r="L138" s="197" t="s">
        <v>545</v>
      </c>
    </row>
    <row r="139" spans="1:12" ht="75" customHeight="1">
      <c r="A139" s="196">
        <v>40</v>
      </c>
      <c r="B139" s="196">
        <v>508</v>
      </c>
      <c r="C139" s="203">
        <v>43320</v>
      </c>
      <c r="D139" s="196" t="s">
        <v>44</v>
      </c>
      <c r="E139" s="195" t="s">
        <v>147</v>
      </c>
      <c r="F139" s="195" t="s">
        <v>16</v>
      </c>
      <c r="G139" s="195" t="s">
        <v>148</v>
      </c>
      <c r="H139" s="196">
        <v>1</v>
      </c>
      <c r="I139" s="196">
        <v>8.5</v>
      </c>
      <c r="J139" s="204">
        <v>8.5</v>
      </c>
      <c r="K139" s="195" t="s">
        <v>149</v>
      </c>
      <c r="L139" s="196" t="s">
        <v>190</v>
      </c>
    </row>
    <row r="140" spans="1:12" ht="75" customHeight="1">
      <c r="A140" s="196">
        <v>41</v>
      </c>
      <c r="B140" s="196">
        <v>507</v>
      </c>
      <c r="C140" s="203">
        <v>43320</v>
      </c>
      <c r="D140" s="196" t="s">
        <v>44</v>
      </c>
      <c r="E140" s="195" t="s">
        <v>132</v>
      </c>
      <c r="F140" s="195" t="s">
        <v>16</v>
      </c>
      <c r="G140" s="195" t="s">
        <v>150</v>
      </c>
      <c r="H140" s="196">
        <v>1</v>
      </c>
      <c r="I140" s="196">
        <v>65</v>
      </c>
      <c r="J140" s="204">
        <v>65</v>
      </c>
      <c r="K140" s="195" t="s">
        <v>151</v>
      </c>
      <c r="L140" s="196" t="s">
        <v>190</v>
      </c>
    </row>
    <row r="141" spans="1:12" ht="75" customHeight="1">
      <c r="A141" s="196">
        <v>42</v>
      </c>
      <c r="B141" s="196">
        <v>507</v>
      </c>
      <c r="C141" s="203">
        <v>43320</v>
      </c>
      <c r="D141" s="196" t="s">
        <v>44</v>
      </c>
      <c r="E141" s="195" t="s">
        <v>152</v>
      </c>
      <c r="F141" s="195" t="s">
        <v>16</v>
      </c>
      <c r="G141" s="195" t="s">
        <v>153</v>
      </c>
      <c r="H141" s="196">
        <v>1</v>
      </c>
      <c r="I141" s="196">
        <v>40</v>
      </c>
      <c r="J141" s="204">
        <v>40</v>
      </c>
      <c r="K141" s="195" t="s">
        <v>154</v>
      </c>
      <c r="L141" s="196" t="s">
        <v>190</v>
      </c>
    </row>
    <row r="142" spans="1:12" ht="75" customHeight="1">
      <c r="A142" s="196">
        <v>43</v>
      </c>
      <c r="B142" s="196">
        <v>507</v>
      </c>
      <c r="C142" s="203">
        <v>43320</v>
      </c>
      <c r="D142" s="196" t="s">
        <v>159</v>
      </c>
      <c r="E142" s="195" t="s">
        <v>160</v>
      </c>
      <c r="F142" s="195" t="s">
        <v>16</v>
      </c>
      <c r="G142" s="195" t="s">
        <v>161</v>
      </c>
      <c r="H142" s="196">
        <v>1</v>
      </c>
      <c r="I142" s="196">
        <v>10</v>
      </c>
      <c r="J142" s="204">
        <v>10</v>
      </c>
      <c r="K142" s="195" t="s">
        <v>162</v>
      </c>
      <c r="L142" s="196" t="s">
        <v>190</v>
      </c>
    </row>
    <row r="143" spans="1:12" ht="75" customHeight="1">
      <c r="A143" s="196">
        <v>44</v>
      </c>
      <c r="B143" s="196">
        <v>507</v>
      </c>
      <c r="C143" s="203">
        <v>43320</v>
      </c>
      <c r="D143" s="196" t="s">
        <v>155</v>
      </c>
      <c r="E143" s="195" t="s">
        <v>156</v>
      </c>
      <c r="F143" s="195" t="s">
        <v>16</v>
      </c>
      <c r="G143" s="195" t="s">
        <v>157</v>
      </c>
      <c r="H143" s="196">
        <v>1</v>
      </c>
      <c r="I143" s="196">
        <v>120</v>
      </c>
      <c r="J143" s="204">
        <v>120</v>
      </c>
      <c r="K143" s="195" t="s">
        <v>163</v>
      </c>
      <c r="L143" s="196" t="s">
        <v>190</v>
      </c>
    </row>
    <row r="144" spans="1:12" ht="75" customHeight="1">
      <c r="A144" s="196">
        <v>45</v>
      </c>
      <c r="B144" s="196">
        <v>507</v>
      </c>
      <c r="C144" s="203">
        <v>43320</v>
      </c>
      <c r="D144" s="196" t="s">
        <v>15</v>
      </c>
      <c r="E144" s="195" t="s">
        <v>158</v>
      </c>
      <c r="F144" s="195" t="s">
        <v>16</v>
      </c>
      <c r="G144" s="195" t="s">
        <v>164</v>
      </c>
      <c r="H144" s="196">
        <v>1</v>
      </c>
      <c r="I144" s="196">
        <v>120</v>
      </c>
      <c r="J144" s="204">
        <v>120</v>
      </c>
      <c r="K144" s="195" t="s">
        <v>165</v>
      </c>
      <c r="L144" s="196" t="s">
        <v>190</v>
      </c>
    </row>
    <row r="145" spans="1:12" ht="75" customHeight="1">
      <c r="A145" s="196">
        <v>46</v>
      </c>
      <c r="B145" s="196">
        <v>5478</v>
      </c>
      <c r="C145" s="203">
        <v>43318</v>
      </c>
      <c r="D145" s="196" t="s">
        <v>166</v>
      </c>
      <c r="E145" s="195" t="s">
        <v>167</v>
      </c>
      <c r="F145" s="195" t="s">
        <v>20</v>
      </c>
      <c r="G145" s="195" t="s">
        <v>168</v>
      </c>
      <c r="H145" s="196">
        <v>1</v>
      </c>
      <c r="I145" s="196">
        <v>74.33</v>
      </c>
      <c r="J145" s="204">
        <v>74.33</v>
      </c>
      <c r="K145" s="195" t="s">
        <v>169</v>
      </c>
      <c r="L145" s="196" t="s">
        <v>190</v>
      </c>
    </row>
    <row r="146" spans="1:12" ht="75" customHeight="1">
      <c r="A146" s="196">
        <v>47</v>
      </c>
      <c r="B146" s="196">
        <v>100677156</v>
      </c>
      <c r="C146" s="203">
        <v>43315</v>
      </c>
      <c r="D146" s="196" t="s">
        <v>21</v>
      </c>
      <c r="E146" s="195" t="s">
        <v>22</v>
      </c>
      <c r="F146" s="195" t="s">
        <v>23</v>
      </c>
      <c r="G146" s="195" t="s">
        <v>170</v>
      </c>
      <c r="H146" s="196">
        <v>1</v>
      </c>
      <c r="I146" s="196">
        <v>765.92</v>
      </c>
      <c r="J146" s="204">
        <v>765.92</v>
      </c>
      <c r="K146" s="195" t="s">
        <v>171</v>
      </c>
      <c r="L146" s="196" t="s">
        <v>190</v>
      </c>
    </row>
    <row r="147" spans="1:12" ht="75" customHeight="1">
      <c r="A147" s="196">
        <v>48</v>
      </c>
      <c r="B147" s="196">
        <v>12165</v>
      </c>
      <c r="C147" s="203">
        <v>43314</v>
      </c>
      <c r="D147" s="196" t="s">
        <v>34</v>
      </c>
      <c r="E147" s="195" t="s">
        <v>35</v>
      </c>
      <c r="F147" s="195" t="s">
        <v>36</v>
      </c>
      <c r="G147" s="195" t="s">
        <v>172</v>
      </c>
      <c r="H147" s="196">
        <v>134.03</v>
      </c>
      <c r="I147" s="196">
        <v>2.08</v>
      </c>
      <c r="J147" s="204">
        <v>278.7824</v>
      </c>
      <c r="K147" s="195" t="s">
        <v>173</v>
      </c>
      <c r="L147" s="196" t="s">
        <v>543</v>
      </c>
    </row>
    <row r="148" spans="1:12" ht="75" customHeight="1">
      <c r="A148" s="196">
        <v>49</v>
      </c>
      <c r="B148" s="196">
        <v>12165</v>
      </c>
      <c r="C148" s="203">
        <v>43314</v>
      </c>
      <c r="D148" s="196" t="s">
        <v>34</v>
      </c>
      <c r="E148" s="195" t="s">
        <v>35</v>
      </c>
      <c r="F148" s="195" t="s">
        <v>36</v>
      </c>
      <c r="G148" s="195" t="s">
        <v>174</v>
      </c>
      <c r="H148" s="196">
        <v>13.06</v>
      </c>
      <c r="I148" s="196">
        <v>1.87</v>
      </c>
      <c r="J148" s="204">
        <v>24.4222</v>
      </c>
      <c r="K148" s="195" t="s">
        <v>175</v>
      </c>
      <c r="L148" s="196" t="s">
        <v>543</v>
      </c>
    </row>
    <row r="149" spans="1:12" ht="75" customHeight="1">
      <c r="A149" s="196">
        <v>50</v>
      </c>
      <c r="B149" s="196">
        <v>12165</v>
      </c>
      <c r="C149" s="203">
        <v>43314</v>
      </c>
      <c r="D149" s="196" t="s">
        <v>34</v>
      </c>
      <c r="E149" s="195" t="s">
        <v>176</v>
      </c>
      <c r="F149" s="195" t="s">
        <v>36</v>
      </c>
      <c r="G149" s="195" t="s">
        <v>174</v>
      </c>
      <c r="H149" s="196">
        <v>66.33</v>
      </c>
      <c r="I149" s="196">
        <v>0.93</v>
      </c>
      <c r="J149" s="204">
        <v>61.686900000000001</v>
      </c>
      <c r="K149" s="195" t="s">
        <v>177</v>
      </c>
      <c r="L149" s="196" t="s">
        <v>543</v>
      </c>
    </row>
    <row r="150" spans="1:12" ht="75" customHeight="1">
      <c r="A150" s="196">
        <v>51</v>
      </c>
      <c r="B150" s="196">
        <v>12165</v>
      </c>
      <c r="C150" s="203">
        <v>43314</v>
      </c>
      <c r="D150" s="196" t="s">
        <v>34</v>
      </c>
      <c r="E150" s="195" t="s">
        <v>176</v>
      </c>
      <c r="F150" s="195" t="s">
        <v>36</v>
      </c>
      <c r="G150" s="195" t="s">
        <v>174</v>
      </c>
      <c r="H150" s="196">
        <v>12.16</v>
      </c>
      <c r="I150" s="196">
        <v>1.32</v>
      </c>
      <c r="J150" s="204">
        <v>16.051200000000001</v>
      </c>
      <c r="K150" s="195" t="s">
        <v>177</v>
      </c>
      <c r="L150" s="177" t="s">
        <v>543</v>
      </c>
    </row>
    <row r="151" spans="1:12" ht="75" customHeight="1">
      <c r="A151" s="196">
        <v>52</v>
      </c>
      <c r="B151" s="196">
        <v>5293</v>
      </c>
      <c r="C151" s="203">
        <v>43313</v>
      </c>
      <c r="D151" s="196" t="s">
        <v>18</v>
      </c>
      <c r="E151" s="195" t="s">
        <v>19</v>
      </c>
      <c r="F151" s="195" t="s">
        <v>25</v>
      </c>
      <c r="G151" s="195" t="s">
        <v>178</v>
      </c>
      <c r="H151" s="196">
        <v>1</v>
      </c>
      <c r="I151" s="196">
        <v>218.28</v>
      </c>
      <c r="J151" s="200">
        <v>218.28</v>
      </c>
      <c r="K151" s="195" t="s">
        <v>179</v>
      </c>
      <c r="L151" s="196" t="s">
        <v>546</v>
      </c>
    </row>
    <row r="152" spans="1:12" ht="15.75">
      <c r="A152" s="208"/>
      <c r="B152" s="208"/>
      <c r="C152" s="208"/>
      <c r="D152" s="208"/>
      <c r="E152" s="208"/>
      <c r="F152" s="208"/>
      <c r="G152" s="208"/>
      <c r="H152" s="208"/>
      <c r="I152" s="208"/>
      <c r="J152" s="236">
        <f>SUM(J4:J151)</f>
        <v>67374.420057142852</v>
      </c>
      <c r="K152" s="208"/>
      <c r="L152" s="208"/>
    </row>
  </sheetData>
  <hyperlinks>
    <hyperlink ref="D49" r:id="rId1" display="javascript:void(0);"/>
    <hyperlink ref="D50" r:id="rId2" display="javascript:void(0);"/>
    <hyperlink ref="D52" r:id="rId3" display="javascript:void(0);"/>
    <hyperlink ref="D57" r:id="rId4" display="javascript:void(0);"/>
    <hyperlink ref="D58" r:id="rId5" display="javascript:void(0);"/>
    <hyperlink ref="D59:D79" r:id="rId6" display="javascript:void(0);"/>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dimension ref="A1:Q45"/>
  <sheetViews>
    <sheetView topLeftCell="F40" zoomScale="85" zoomScaleNormal="85" workbookViewId="0">
      <selection activeCell="J44" sqref="J44"/>
    </sheetView>
  </sheetViews>
  <sheetFormatPr baseColWidth="10" defaultRowHeight="15"/>
  <cols>
    <col min="1" max="1" width="11.42578125" style="63"/>
    <col min="2" max="2" width="18.42578125" style="65" customWidth="1"/>
    <col min="3" max="3" width="11.42578125" style="63"/>
    <col min="4" max="4" width="11.42578125" style="65"/>
    <col min="5" max="5" width="43.85546875" style="66" customWidth="1"/>
    <col min="6" max="6" width="19.140625" style="64" customWidth="1"/>
    <col min="7" max="7" width="24.5703125" style="64" customWidth="1"/>
    <col min="8" max="8" width="11.42578125" style="65"/>
    <col min="9" max="9" width="11.42578125" style="63"/>
    <col min="10" max="10" width="23.85546875" style="63" customWidth="1"/>
    <col min="11" max="11" width="37" style="64" customWidth="1"/>
    <col min="12" max="12" width="15.140625" style="63" customWidth="1"/>
    <col min="13" max="13" width="14.7109375" style="63" customWidth="1"/>
    <col min="14" max="16384" width="11.42578125" style="63"/>
  </cols>
  <sheetData>
    <row r="1" spans="1:14" ht="18.75">
      <c r="E1" s="243" t="s">
        <v>0</v>
      </c>
      <c r="F1" s="243"/>
      <c r="G1" s="243"/>
    </row>
    <row r="2" spans="1:14" ht="18.75">
      <c r="E2" s="243" t="s">
        <v>1</v>
      </c>
      <c r="F2" s="243"/>
      <c r="G2" s="243"/>
    </row>
    <row r="3" spans="1:14" ht="15" customHeight="1">
      <c r="A3" s="115"/>
      <c r="B3" s="115"/>
      <c r="C3" s="118"/>
      <c r="D3" s="115"/>
      <c r="E3" s="244" t="s">
        <v>358</v>
      </c>
      <c r="F3" s="244"/>
      <c r="G3" s="244"/>
      <c r="H3" s="115"/>
      <c r="I3" s="115"/>
      <c r="J3" s="115"/>
      <c r="K3" s="119"/>
      <c r="L3" s="115"/>
      <c r="M3" s="115"/>
    </row>
    <row r="4" spans="1:14">
      <c r="A4" s="115"/>
      <c r="B4" s="115"/>
      <c r="C4" s="118"/>
      <c r="D4" s="115"/>
      <c r="E4" s="117"/>
      <c r="F4" s="117"/>
      <c r="G4" s="117"/>
      <c r="H4" s="115"/>
      <c r="I4" s="115"/>
      <c r="J4" s="115"/>
      <c r="K4" s="116"/>
      <c r="L4" s="115"/>
      <c r="M4" s="115"/>
    </row>
    <row r="5" spans="1:14">
      <c r="E5" s="66" t="s">
        <v>357</v>
      </c>
    </row>
    <row r="6" spans="1:14" ht="60">
      <c r="A6" s="113" t="s">
        <v>2</v>
      </c>
      <c r="B6" s="114" t="s">
        <v>3</v>
      </c>
      <c r="C6" s="113" t="s">
        <v>4</v>
      </c>
      <c r="D6" s="114" t="s">
        <v>5</v>
      </c>
      <c r="E6" s="113" t="s">
        <v>6</v>
      </c>
      <c r="F6" s="113" t="s">
        <v>7</v>
      </c>
      <c r="G6" s="113" t="s">
        <v>8</v>
      </c>
      <c r="H6" s="114" t="s">
        <v>9</v>
      </c>
      <c r="I6" s="114" t="s">
        <v>10</v>
      </c>
      <c r="J6" s="114" t="s">
        <v>11</v>
      </c>
      <c r="K6" s="113" t="s">
        <v>12</v>
      </c>
      <c r="L6" s="113" t="s">
        <v>13</v>
      </c>
      <c r="M6" s="113" t="s">
        <v>14</v>
      </c>
    </row>
    <row r="7" spans="1:14" ht="50.1" customHeight="1">
      <c r="A7" s="78">
        <v>1</v>
      </c>
      <c r="B7" s="72" t="s">
        <v>356</v>
      </c>
      <c r="C7" s="91">
        <v>43315</v>
      </c>
      <c r="D7" s="78">
        <v>64332011</v>
      </c>
      <c r="E7" s="72" t="s">
        <v>355</v>
      </c>
      <c r="F7" s="72" t="s">
        <v>354</v>
      </c>
      <c r="G7" s="72" t="s">
        <v>353</v>
      </c>
      <c r="H7" s="78">
        <v>2</v>
      </c>
      <c r="I7" s="87">
        <v>35</v>
      </c>
      <c r="J7" s="87">
        <f>+H7*I7</f>
        <v>70</v>
      </c>
      <c r="K7" s="72" t="s">
        <v>352</v>
      </c>
      <c r="L7" s="72" t="s">
        <v>17</v>
      </c>
      <c r="M7" s="72" t="s">
        <v>266</v>
      </c>
    </row>
    <row r="8" spans="1:14" ht="50.1" customHeight="1">
      <c r="A8" s="78">
        <v>2</v>
      </c>
      <c r="B8" s="71" t="s">
        <v>351</v>
      </c>
      <c r="C8" s="95">
        <v>43313</v>
      </c>
      <c r="D8" s="71" t="s">
        <v>317</v>
      </c>
      <c r="E8" s="71" t="s">
        <v>316</v>
      </c>
      <c r="F8" s="71" t="s">
        <v>25</v>
      </c>
      <c r="G8" s="71" t="s">
        <v>319</v>
      </c>
      <c r="H8" s="94">
        <v>1</v>
      </c>
      <c r="I8" s="97">
        <v>219.4</v>
      </c>
      <c r="J8" s="97">
        <v>219.4</v>
      </c>
      <c r="K8" s="71" t="s">
        <v>314</v>
      </c>
      <c r="L8" s="71" t="s">
        <v>17</v>
      </c>
      <c r="M8" s="72" t="s">
        <v>266</v>
      </c>
    </row>
    <row r="9" spans="1:14" ht="50.1" customHeight="1">
      <c r="A9" s="78">
        <v>3</v>
      </c>
      <c r="B9" s="71" t="s">
        <v>350</v>
      </c>
      <c r="C9" s="95">
        <v>43313</v>
      </c>
      <c r="D9" s="71" t="s">
        <v>317</v>
      </c>
      <c r="E9" s="71" t="s">
        <v>316</v>
      </c>
      <c r="F9" s="71" t="s">
        <v>25</v>
      </c>
      <c r="G9" s="71" t="s">
        <v>315</v>
      </c>
      <c r="H9" s="94">
        <v>1</v>
      </c>
      <c r="I9" s="93">
        <v>16.8</v>
      </c>
      <c r="J9" s="93">
        <v>16.8</v>
      </c>
      <c r="K9" s="71" t="s">
        <v>314</v>
      </c>
      <c r="L9" s="71" t="s">
        <v>17</v>
      </c>
      <c r="M9" s="71" t="s">
        <v>266</v>
      </c>
    </row>
    <row r="10" spans="1:14" ht="50.1" customHeight="1">
      <c r="A10" s="78">
        <v>4</v>
      </c>
      <c r="B10" s="71" t="s">
        <v>349</v>
      </c>
      <c r="C10" s="95">
        <v>43314</v>
      </c>
      <c r="D10" s="94">
        <v>333100015</v>
      </c>
      <c r="E10" s="112" t="s">
        <v>35</v>
      </c>
      <c r="F10" s="111" t="s">
        <v>348</v>
      </c>
      <c r="G10" s="71" t="s">
        <v>347</v>
      </c>
      <c r="H10" s="110">
        <f>+J10/I10</f>
        <v>318.08126953594621</v>
      </c>
      <c r="I10" s="109">
        <v>2.0794999999999999</v>
      </c>
      <c r="J10" s="97">
        <v>661.45</v>
      </c>
      <c r="K10" s="71" t="s">
        <v>346</v>
      </c>
      <c r="L10" s="107" t="s">
        <v>38</v>
      </c>
      <c r="M10" s="71" t="s">
        <v>266</v>
      </c>
      <c r="N10" s="68"/>
    </row>
    <row r="11" spans="1:14" ht="50.1" customHeight="1">
      <c r="A11" s="78">
        <v>5</v>
      </c>
      <c r="B11" s="78" t="s">
        <v>345</v>
      </c>
      <c r="C11" s="108">
        <v>43328</v>
      </c>
      <c r="D11" s="107" t="s">
        <v>344</v>
      </c>
      <c r="E11" s="71" t="s">
        <v>343</v>
      </c>
      <c r="F11" s="71" t="s">
        <v>342</v>
      </c>
      <c r="G11" s="94" t="s">
        <v>341</v>
      </c>
      <c r="H11" s="94">
        <v>10</v>
      </c>
      <c r="I11" s="93">
        <v>46</v>
      </c>
      <c r="J11" s="93">
        <v>230</v>
      </c>
      <c r="K11" s="71" t="s">
        <v>340</v>
      </c>
      <c r="L11" s="71" t="s">
        <v>267</v>
      </c>
      <c r="M11" s="71" t="s">
        <v>266</v>
      </c>
    </row>
    <row r="12" spans="1:14" ht="50.1" customHeight="1">
      <c r="A12" s="78">
        <v>6</v>
      </c>
      <c r="B12" s="92" t="s">
        <v>339</v>
      </c>
      <c r="C12" s="91">
        <v>43340</v>
      </c>
      <c r="D12" s="107" t="s">
        <v>300</v>
      </c>
      <c r="E12" s="71" t="s">
        <v>299</v>
      </c>
      <c r="F12" s="90" t="s">
        <v>298</v>
      </c>
      <c r="G12" s="89" t="s">
        <v>297</v>
      </c>
      <c r="H12" s="77">
        <v>2</v>
      </c>
      <c r="I12" s="88">
        <f>+J12/H12</f>
        <v>203.85</v>
      </c>
      <c r="J12" s="87">
        <v>407.7</v>
      </c>
      <c r="K12" s="71" t="s">
        <v>296</v>
      </c>
      <c r="L12" s="72" t="s">
        <v>17</v>
      </c>
      <c r="M12" s="71" t="s">
        <v>266</v>
      </c>
    </row>
    <row r="13" spans="1:14" ht="50.1" customHeight="1">
      <c r="A13" s="78">
        <v>7</v>
      </c>
      <c r="B13" s="106" t="s">
        <v>338</v>
      </c>
      <c r="C13" s="105">
        <v>43339</v>
      </c>
      <c r="D13" s="104" t="s">
        <v>337</v>
      </c>
      <c r="E13" s="103" t="s">
        <v>336</v>
      </c>
      <c r="F13" s="102" t="s">
        <v>335</v>
      </c>
      <c r="G13" s="6" t="s">
        <v>334</v>
      </c>
      <c r="H13" s="101">
        <v>300</v>
      </c>
      <c r="I13" s="100">
        <f>+J13/H13</f>
        <v>1.6</v>
      </c>
      <c r="J13" s="99">
        <v>480</v>
      </c>
      <c r="K13" s="71" t="s">
        <v>333</v>
      </c>
      <c r="L13" s="71" t="s">
        <v>267</v>
      </c>
      <c r="M13" s="71" t="s">
        <v>266</v>
      </c>
    </row>
    <row r="14" spans="1:14" ht="50.1" customHeight="1">
      <c r="A14" s="78">
        <v>8</v>
      </c>
      <c r="B14" s="72" t="s">
        <v>332</v>
      </c>
      <c r="C14" s="91">
        <v>43333</v>
      </c>
      <c r="D14" s="72" t="s">
        <v>331</v>
      </c>
      <c r="E14" s="72" t="s">
        <v>330</v>
      </c>
      <c r="F14" s="72" t="s">
        <v>329</v>
      </c>
      <c r="G14" s="72" t="s">
        <v>328</v>
      </c>
      <c r="H14" s="72">
        <v>27</v>
      </c>
      <c r="I14" s="72">
        <v>20.55</v>
      </c>
      <c r="J14" s="72">
        <f>+I14*H14</f>
        <v>554.85</v>
      </c>
      <c r="K14" s="72" t="s">
        <v>327</v>
      </c>
      <c r="L14" s="72" t="s">
        <v>267</v>
      </c>
      <c r="M14" s="72" t="s">
        <v>266</v>
      </c>
    </row>
    <row r="15" spans="1:14" ht="50.1" customHeight="1">
      <c r="A15" s="78">
        <v>9</v>
      </c>
      <c r="B15" s="71" t="s">
        <v>326</v>
      </c>
      <c r="C15" s="95">
        <v>43339</v>
      </c>
      <c r="D15" s="98" t="s">
        <v>325</v>
      </c>
      <c r="E15" s="71" t="s">
        <v>324</v>
      </c>
      <c r="F15" s="71" t="s">
        <v>323</v>
      </c>
      <c r="G15" s="71" t="s">
        <v>322</v>
      </c>
      <c r="H15" s="94">
        <v>3</v>
      </c>
      <c r="I15" s="93">
        <v>400</v>
      </c>
      <c r="J15" s="93">
        <f>+I15*H15</f>
        <v>1200</v>
      </c>
      <c r="K15" s="71" t="s">
        <v>321</v>
      </c>
      <c r="L15" s="71" t="s">
        <v>267</v>
      </c>
      <c r="M15" s="71" t="s">
        <v>266</v>
      </c>
    </row>
    <row r="16" spans="1:14" ht="50.1" customHeight="1">
      <c r="A16" s="78">
        <v>10</v>
      </c>
      <c r="B16" s="71" t="s">
        <v>320</v>
      </c>
      <c r="C16" s="95">
        <v>43325</v>
      </c>
      <c r="D16" s="71" t="s">
        <v>317</v>
      </c>
      <c r="E16" s="71" t="s">
        <v>316</v>
      </c>
      <c r="F16" s="71" t="s">
        <v>25</v>
      </c>
      <c r="G16" s="71" t="s">
        <v>319</v>
      </c>
      <c r="H16" s="94">
        <v>2</v>
      </c>
      <c r="I16" s="97">
        <f>+J16/H16</f>
        <v>111.66500000000001</v>
      </c>
      <c r="J16" s="97">
        <v>223.33</v>
      </c>
      <c r="K16" s="71" t="s">
        <v>314</v>
      </c>
      <c r="L16" s="71" t="s">
        <v>17</v>
      </c>
      <c r="M16" s="72" t="s">
        <v>266</v>
      </c>
    </row>
    <row r="17" spans="1:17" ht="50.1" customHeight="1">
      <c r="A17" s="78">
        <v>11</v>
      </c>
      <c r="B17" s="71" t="s">
        <v>318</v>
      </c>
      <c r="C17" s="95">
        <v>43325</v>
      </c>
      <c r="D17" s="71" t="s">
        <v>317</v>
      </c>
      <c r="E17" s="71" t="s">
        <v>316</v>
      </c>
      <c r="F17" s="71" t="s">
        <v>25</v>
      </c>
      <c r="G17" s="71" t="s">
        <v>315</v>
      </c>
      <c r="H17" s="94">
        <v>2</v>
      </c>
      <c r="I17" s="93">
        <v>20</v>
      </c>
      <c r="J17" s="93">
        <v>40</v>
      </c>
      <c r="K17" s="71" t="s">
        <v>314</v>
      </c>
      <c r="L17" s="71" t="s">
        <v>17</v>
      </c>
      <c r="M17" s="71" t="s">
        <v>266</v>
      </c>
    </row>
    <row r="18" spans="1:17" ht="50.1" customHeight="1">
      <c r="A18" s="78">
        <v>12</v>
      </c>
      <c r="B18" s="71" t="s">
        <v>313</v>
      </c>
      <c r="C18" s="95">
        <v>43314</v>
      </c>
      <c r="D18" s="96" t="s">
        <v>312</v>
      </c>
      <c r="E18" s="71" t="s">
        <v>311</v>
      </c>
      <c r="F18" s="71" t="s">
        <v>310</v>
      </c>
      <c r="G18" s="71" t="s">
        <v>309</v>
      </c>
      <c r="H18" s="94">
        <v>1</v>
      </c>
      <c r="I18" s="93">
        <v>490</v>
      </c>
      <c r="J18" s="93">
        <v>490</v>
      </c>
      <c r="K18" s="71" t="s">
        <v>308</v>
      </c>
      <c r="L18" s="71" t="s">
        <v>17</v>
      </c>
      <c r="M18" s="71" t="s">
        <v>266</v>
      </c>
    </row>
    <row r="19" spans="1:17" ht="50.1" customHeight="1">
      <c r="A19" s="78">
        <v>13</v>
      </c>
      <c r="B19" s="71" t="s">
        <v>307</v>
      </c>
      <c r="C19" s="95">
        <v>43315</v>
      </c>
      <c r="D19" s="78" t="s">
        <v>306</v>
      </c>
      <c r="E19" s="71" t="s">
        <v>305</v>
      </c>
      <c r="F19" s="71" t="s">
        <v>304</v>
      </c>
      <c r="G19" s="71" t="s">
        <v>303</v>
      </c>
      <c r="H19" s="94">
        <v>12</v>
      </c>
      <c r="I19" s="93">
        <f>+J19/H19</f>
        <v>55.803333333333335</v>
      </c>
      <c r="J19" s="93">
        <v>669.64</v>
      </c>
      <c r="K19" s="71" t="s">
        <v>302</v>
      </c>
      <c r="L19" s="72" t="s">
        <v>267</v>
      </c>
      <c r="M19" s="72" t="s">
        <v>266</v>
      </c>
    </row>
    <row r="20" spans="1:17" ht="50.1" customHeight="1">
      <c r="A20" s="78">
        <v>14</v>
      </c>
      <c r="B20" s="92" t="s">
        <v>301</v>
      </c>
      <c r="C20" s="91">
        <v>43342</v>
      </c>
      <c r="D20" s="78" t="s">
        <v>300</v>
      </c>
      <c r="E20" s="71" t="s">
        <v>299</v>
      </c>
      <c r="F20" s="90" t="s">
        <v>298</v>
      </c>
      <c r="G20" s="89" t="s">
        <v>297</v>
      </c>
      <c r="H20" s="77">
        <v>2</v>
      </c>
      <c r="I20" s="88">
        <f>+J20/H20</f>
        <v>292.41500000000002</v>
      </c>
      <c r="J20" s="87">
        <v>584.83000000000004</v>
      </c>
      <c r="K20" s="71" t="s">
        <v>296</v>
      </c>
      <c r="L20" s="72" t="s">
        <v>17</v>
      </c>
      <c r="M20" s="71" t="s">
        <v>266</v>
      </c>
      <c r="Q20" s="86">
        <f>+J12+J20</f>
        <v>992.53</v>
      </c>
    </row>
    <row r="21" spans="1:17" ht="50.1" customHeight="1">
      <c r="A21" s="78">
        <v>15</v>
      </c>
      <c r="B21" s="84" t="s">
        <v>275</v>
      </c>
      <c r="C21" s="79">
        <v>43339</v>
      </c>
      <c r="D21" s="78" t="s">
        <v>272</v>
      </c>
      <c r="E21" s="71" t="s">
        <v>271</v>
      </c>
      <c r="F21" s="77" t="s">
        <v>270</v>
      </c>
      <c r="G21" s="85" t="s">
        <v>295</v>
      </c>
      <c r="H21" s="75">
        <v>6</v>
      </c>
      <c r="I21" s="74">
        <v>3.8</v>
      </c>
      <c r="J21" s="73">
        <f t="shared" ref="J21:J42" si="0">+I21*H21</f>
        <v>22.799999999999997</v>
      </c>
      <c r="K21" s="71" t="s">
        <v>268</v>
      </c>
      <c r="L21" s="72" t="s">
        <v>267</v>
      </c>
      <c r="M21" s="71" t="s">
        <v>266</v>
      </c>
    </row>
    <row r="22" spans="1:17" ht="50.1" customHeight="1">
      <c r="A22" s="78">
        <v>16</v>
      </c>
      <c r="B22" s="84" t="s">
        <v>275</v>
      </c>
      <c r="C22" s="79">
        <v>43339</v>
      </c>
      <c r="D22" s="78" t="s">
        <v>272</v>
      </c>
      <c r="E22" s="71" t="s">
        <v>271</v>
      </c>
      <c r="F22" s="77" t="s">
        <v>270</v>
      </c>
      <c r="G22" s="85" t="s">
        <v>294</v>
      </c>
      <c r="H22" s="75">
        <v>10</v>
      </c>
      <c r="I22" s="74">
        <v>6.45</v>
      </c>
      <c r="J22" s="73">
        <f t="shared" si="0"/>
        <v>64.5</v>
      </c>
      <c r="K22" s="71" t="s">
        <v>268</v>
      </c>
      <c r="L22" s="72" t="s">
        <v>267</v>
      </c>
      <c r="M22" s="71" t="s">
        <v>266</v>
      </c>
    </row>
    <row r="23" spans="1:17" ht="50.1" customHeight="1">
      <c r="A23" s="78">
        <v>17</v>
      </c>
      <c r="B23" s="84" t="s">
        <v>275</v>
      </c>
      <c r="C23" s="79">
        <v>43339</v>
      </c>
      <c r="D23" s="78" t="s">
        <v>272</v>
      </c>
      <c r="E23" s="71" t="s">
        <v>271</v>
      </c>
      <c r="F23" s="77" t="s">
        <v>270</v>
      </c>
      <c r="G23" s="85" t="s">
        <v>293</v>
      </c>
      <c r="H23" s="75">
        <v>1</v>
      </c>
      <c r="I23" s="74">
        <v>25.2</v>
      </c>
      <c r="J23" s="73">
        <f t="shared" si="0"/>
        <v>25.2</v>
      </c>
      <c r="K23" s="71" t="s">
        <v>268</v>
      </c>
      <c r="L23" s="72" t="s">
        <v>267</v>
      </c>
      <c r="M23" s="71" t="s">
        <v>266</v>
      </c>
    </row>
    <row r="24" spans="1:17" ht="50.1" customHeight="1">
      <c r="A24" s="78">
        <v>18</v>
      </c>
      <c r="B24" s="84" t="s">
        <v>275</v>
      </c>
      <c r="C24" s="79">
        <v>43339</v>
      </c>
      <c r="D24" s="78" t="s">
        <v>272</v>
      </c>
      <c r="E24" s="71" t="s">
        <v>271</v>
      </c>
      <c r="F24" s="77" t="s">
        <v>270</v>
      </c>
      <c r="G24" s="85" t="s">
        <v>292</v>
      </c>
      <c r="H24" s="75">
        <v>2</v>
      </c>
      <c r="I24" s="74">
        <v>21</v>
      </c>
      <c r="J24" s="73">
        <f t="shared" si="0"/>
        <v>42</v>
      </c>
      <c r="K24" s="71" t="s">
        <v>268</v>
      </c>
      <c r="L24" s="72" t="s">
        <v>267</v>
      </c>
      <c r="M24" s="71" t="s">
        <v>266</v>
      </c>
    </row>
    <row r="25" spans="1:17" ht="50.1" customHeight="1">
      <c r="A25" s="78">
        <v>19</v>
      </c>
      <c r="B25" s="84" t="s">
        <v>275</v>
      </c>
      <c r="C25" s="79">
        <v>43339</v>
      </c>
      <c r="D25" s="78" t="s">
        <v>272</v>
      </c>
      <c r="E25" s="71" t="s">
        <v>271</v>
      </c>
      <c r="F25" s="77" t="s">
        <v>270</v>
      </c>
      <c r="G25" s="85" t="s">
        <v>291</v>
      </c>
      <c r="H25" s="75">
        <v>9</v>
      </c>
      <c r="I25" s="74">
        <v>25</v>
      </c>
      <c r="J25" s="73">
        <f t="shared" si="0"/>
        <v>225</v>
      </c>
      <c r="K25" s="71" t="s">
        <v>268</v>
      </c>
      <c r="L25" s="72" t="s">
        <v>267</v>
      </c>
      <c r="M25" s="71" t="s">
        <v>266</v>
      </c>
    </row>
    <row r="26" spans="1:17" ht="50.1" customHeight="1">
      <c r="A26" s="78">
        <v>20</v>
      </c>
      <c r="B26" s="84" t="s">
        <v>275</v>
      </c>
      <c r="C26" s="79">
        <v>43339</v>
      </c>
      <c r="D26" s="78" t="s">
        <v>272</v>
      </c>
      <c r="E26" s="71" t="s">
        <v>271</v>
      </c>
      <c r="F26" s="77" t="s">
        <v>270</v>
      </c>
      <c r="G26" s="85" t="s">
        <v>290</v>
      </c>
      <c r="H26" s="75">
        <v>3</v>
      </c>
      <c r="I26" s="74">
        <v>36.1</v>
      </c>
      <c r="J26" s="73">
        <f t="shared" si="0"/>
        <v>108.30000000000001</v>
      </c>
      <c r="K26" s="71" t="s">
        <v>268</v>
      </c>
      <c r="L26" s="72" t="s">
        <v>267</v>
      </c>
      <c r="M26" s="71" t="s">
        <v>266</v>
      </c>
    </row>
    <row r="27" spans="1:17" ht="50.1" customHeight="1">
      <c r="A27" s="78">
        <v>21</v>
      </c>
      <c r="B27" s="84" t="s">
        <v>275</v>
      </c>
      <c r="C27" s="79">
        <v>43339</v>
      </c>
      <c r="D27" s="78" t="s">
        <v>272</v>
      </c>
      <c r="E27" s="71" t="s">
        <v>271</v>
      </c>
      <c r="F27" s="77" t="s">
        <v>270</v>
      </c>
      <c r="G27" s="85" t="s">
        <v>289</v>
      </c>
      <c r="H27" s="75">
        <v>5</v>
      </c>
      <c r="I27" s="74">
        <v>18</v>
      </c>
      <c r="J27" s="73">
        <f t="shared" si="0"/>
        <v>90</v>
      </c>
      <c r="K27" s="71" t="s">
        <v>268</v>
      </c>
      <c r="L27" s="72" t="s">
        <v>267</v>
      </c>
      <c r="M27" s="71" t="s">
        <v>266</v>
      </c>
    </row>
    <row r="28" spans="1:17" ht="50.1" customHeight="1">
      <c r="A28" s="78">
        <v>22</v>
      </c>
      <c r="B28" s="84" t="s">
        <v>275</v>
      </c>
      <c r="C28" s="79">
        <v>43339</v>
      </c>
      <c r="D28" s="78" t="s">
        <v>272</v>
      </c>
      <c r="E28" s="71" t="s">
        <v>271</v>
      </c>
      <c r="F28" s="77" t="s">
        <v>270</v>
      </c>
      <c r="G28" s="85" t="s">
        <v>288</v>
      </c>
      <c r="H28" s="75">
        <v>2</v>
      </c>
      <c r="I28" s="74">
        <v>240</v>
      </c>
      <c r="J28" s="73">
        <f t="shared" si="0"/>
        <v>480</v>
      </c>
      <c r="K28" s="71" t="s">
        <v>268</v>
      </c>
      <c r="L28" s="72" t="s">
        <v>267</v>
      </c>
      <c r="M28" s="71" t="s">
        <v>266</v>
      </c>
    </row>
    <row r="29" spans="1:17" ht="50.1" customHeight="1">
      <c r="A29" s="78">
        <v>23</v>
      </c>
      <c r="B29" s="84" t="s">
        <v>275</v>
      </c>
      <c r="C29" s="79">
        <v>43339</v>
      </c>
      <c r="D29" s="78" t="s">
        <v>272</v>
      </c>
      <c r="E29" s="71" t="s">
        <v>271</v>
      </c>
      <c r="F29" s="77" t="s">
        <v>270</v>
      </c>
      <c r="G29" s="85" t="s">
        <v>287</v>
      </c>
      <c r="H29" s="75">
        <v>1</v>
      </c>
      <c r="I29" s="74">
        <v>280</v>
      </c>
      <c r="J29" s="73">
        <f t="shared" si="0"/>
        <v>280</v>
      </c>
      <c r="K29" s="71" t="s">
        <v>268</v>
      </c>
      <c r="L29" s="72" t="s">
        <v>267</v>
      </c>
      <c r="M29" s="71" t="s">
        <v>266</v>
      </c>
    </row>
    <row r="30" spans="1:17" ht="50.1" customHeight="1">
      <c r="A30" s="78">
        <v>24</v>
      </c>
      <c r="B30" s="84" t="s">
        <v>275</v>
      </c>
      <c r="C30" s="79">
        <v>43339</v>
      </c>
      <c r="D30" s="78" t="s">
        <v>272</v>
      </c>
      <c r="E30" s="71" t="s">
        <v>271</v>
      </c>
      <c r="F30" s="77" t="s">
        <v>270</v>
      </c>
      <c r="G30" s="85" t="s">
        <v>286</v>
      </c>
      <c r="H30" s="75">
        <v>3</v>
      </c>
      <c r="I30" s="74">
        <v>47</v>
      </c>
      <c r="J30" s="73">
        <f t="shared" si="0"/>
        <v>141</v>
      </c>
      <c r="K30" s="71" t="s">
        <v>268</v>
      </c>
      <c r="L30" s="72" t="s">
        <v>267</v>
      </c>
      <c r="M30" s="71" t="s">
        <v>266</v>
      </c>
    </row>
    <row r="31" spans="1:17" ht="50.1" customHeight="1">
      <c r="A31" s="78">
        <v>25</v>
      </c>
      <c r="B31" s="84" t="s">
        <v>275</v>
      </c>
      <c r="C31" s="79">
        <v>43339</v>
      </c>
      <c r="D31" s="78" t="s">
        <v>272</v>
      </c>
      <c r="E31" s="71" t="s">
        <v>271</v>
      </c>
      <c r="F31" s="77" t="s">
        <v>270</v>
      </c>
      <c r="G31" s="85" t="s">
        <v>285</v>
      </c>
      <c r="H31" s="75">
        <v>3</v>
      </c>
      <c r="I31" s="74">
        <v>34.200000000000003</v>
      </c>
      <c r="J31" s="73">
        <f t="shared" si="0"/>
        <v>102.60000000000001</v>
      </c>
      <c r="K31" s="71" t="s">
        <v>268</v>
      </c>
      <c r="L31" s="72" t="s">
        <v>267</v>
      </c>
      <c r="M31" s="71" t="s">
        <v>266</v>
      </c>
    </row>
    <row r="32" spans="1:17" ht="50.1" customHeight="1">
      <c r="A32" s="78">
        <v>26</v>
      </c>
      <c r="B32" s="84" t="s">
        <v>275</v>
      </c>
      <c r="C32" s="79">
        <v>43339</v>
      </c>
      <c r="D32" s="78" t="s">
        <v>272</v>
      </c>
      <c r="E32" s="71" t="s">
        <v>271</v>
      </c>
      <c r="F32" s="77" t="s">
        <v>270</v>
      </c>
      <c r="G32" s="85" t="s">
        <v>284</v>
      </c>
      <c r="H32" s="75">
        <v>2</v>
      </c>
      <c r="I32" s="74">
        <v>15.2</v>
      </c>
      <c r="J32" s="73">
        <f t="shared" si="0"/>
        <v>30.4</v>
      </c>
      <c r="K32" s="71" t="s">
        <v>268</v>
      </c>
      <c r="L32" s="72" t="s">
        <v>267</v>
      </c>
      <c r="M32" s="71" t="s">
        <v>266</v>
      </c>
    </row>
    <row r="33" spans="1:13" ht="50.1" customHeight="1">
      <c r="A33" s="78">
        <v>27</v>
      </c>
      <c r="B33" s="84" t="s">
        <v>275</v>
      </c>
      <c r="C33" s="79">
        <v>43339</v>
      </c>
      <c r="D33" s="78" t="s">
        <v>272</v>
      </c>
      <c r="E33" s="71" t="s">
        <v>271</v>
      </c>
      <c r="F33" s="77" t="s">
        <v>270</v>
      </c>
      <c r="G33" s="85" t="s">
        <v>283</v>
      </c>
      <c r="H33" s="75">
        <v>1</v>
      </c>
      <c r="I33" s="74">
        <v>18.600000000000001</v>
      </c>
      <c r="J33" s="73">
        <f t="shared" si="0"/>
        <v>18.600000000000001</v>
      </c>
      <c r="K33" s="71" t="s">
        <v>268</v>
      </c>
      <c r="L33" s="72" t="s">
        <v>267</v>
      </c>
      <c r="M33" s="71" t="s">
        <v>266</v>
      </c>
    </row>
    <row r="34" spans="1:13" ht="50.1" customHeight="1">
      <c r="A34" s="78">
        <v>28</v>
      </c>
      <c r="B34" s="84" t="s">
        <v>275</v>
      </c>
      <c r="C34" s="79">
        <v>43339</v>
      </c>
      <c r="D34" s="78" t="s">
        <v>272</v>
      </c>
      <c r="E34" s="71" t="s">
        <v>271</v>
      </c>
      <c r="F34" s="77" t="s">
        <v>270</v>
      </c>
      <c r="G34" s="85" t="s">
        <v>282</v>
      </c>
      <c r="H34" s="75">
        <v>2</v>
      </c>
      <c r="I34" s="74">
        <v>14.5</v>
      </c>
      <c r="J34" s="73">
        <f t="shared" si="0"/>
        <v>29</v>
      </c>
      <c r="K34" s="71" t="s">
        <v>268</v>
      </c>
      <c r="L34" s="72" t="s">
        <v>267</v>
      </c>
      <c r="M34" s="71" t="s">
        <v>266</v>
      </c>
    </row>
    <row r="35" spans="1:13" ht="50.1" customHeight="1">
      <c r="A35" s="78">
        <v>29</v>
      </c>
      <c r="B35" s="84" t="s">
        <v>275</v>
      </c>
      <c r="C35" s="79">
        <v>43339</v>
      </c>
      <c r="D35" s="78" t="s">
        <v>272</v>
      </c>
      <c r="E35" s="71" t="s">
        <v>271</v>
      </c>
      <c r="F35" s="77" t="s">
        <v>270</v>
      </c>
      <c r="G35" s="85" t="s">
        <v>281</v>
      </c>
      <c r="H35" s="75">
        <v>2</v>
      </c>
      <c r="I35" s="74">
        <v>10.050000000000001</v>
      </c>
      <c r="J35" s="73">
        <f t="shared" si="0"/>
        <v>20.100000000000001</v>
      </c>
      <c r="K35" s="71" t="s">
        <v>268</v>
      </c>
      <c r="L35" s="72" t="s">
        <v>267</v>
      </c>
      <c r="M35" s="71" t="s">
        <v>266</v>
      </c>
    </row>
    <row r="36" spans="1:13" ht="50.1" customHeight="1">
      <c r="A36" s="78">
        <v>30</v>
      </c>
      <c r="B36" s="84" t="s">
        <v>275</v>
      </c>
      <c r="C36" s="79">
        <v>43339</v>
      </c>
      <c r="D36" s="78" t="s">
        <v>272</v>
      </c>
      <c r="E36" s="71" t="s">
        <v>271</v>
      </c>
      <c r="F36" s="77" t="s">
        <v>270</v>
      </c>
      <c r="G36" s="85" t="s">
        <v>280</v>
      </c>
      <c r="H36" s="75">
        <v>1</v>
      </c>
      <c r="I36" s="74">
        <v>25</v>
      </c>
      <c r="J36" s="73">
        <f t="shared" si="0"/>
        <v>25</v>
      </c>
      <c r="K36" s="71" t="s">
        <v>268</v>
      </c>
      <c r="L36" s="72" t="s">
        <v>267</v>
      </c>
      <c r="M36" s="71" t="s">
        <v>266</v>
      </c>
    </row>
    <row r="37" spans="1:13" ht="50.1" customHeight="1">
      <c r="A37" s="78">
        <v>31</v>
      </c>
      <c r="B37" s="84" t="s">
        <v>275</v>
      </c>
      <c r="C37" s="79">
        <v>43339</v>
      </c>
      <c r="D37" s="78" t="s">
        <v>272</v>
      </c>
      <c r="E37" s="71" t="s">
        <v>271</v>
      </c>
      <c r="F37" s="77" t="s">
        <v>270</v>
      </c>
      <c r="G37" s="85" t="s">
        <v>279</v>
      </c>
      <c r="H37" s="75">
        <v>1</v>
      </c>
      <c r="I37" s="74">
        <v>18</v>
      </c>
      <c r="J37" s="73">
        <f t="shared" si="0"/>
        <v>18</v>
      </c>
      <c r="K37" s="71" t="s">
        <v>268</v>
      </c>
      <c r="L37" s="72" t="s">
        <v>267</v>
      </c>
      <c r="M37" s="71" t="s">
        <v>266</v>
      </c>
    </row>
    <row r="38" spans="1:13" ht="50.1" customHeight="1">
      <c r="A38" s="78">
        <v>32</v>
      </c>
      <c r="B38" s="84" t="s">
        <v>275</v>
      </c>
      <c r="C38" s="79">
        <v>43339</v>
      </c>
      <c r="D38" s="78" t="s">
        <v>272</v>
      </c>
      <c r="E38" s="71" t="s">
        <v>271</v>
      </c>
      <c r="F38" s="77" t="s">
        <v>270</v>
      </c>
      <c r="G38" s="85" t="s">
        <v>278</v>
      </c>
      <c r="H38" s="75">
        <v>3</v>
      </c>
      <c r="I38" s="73">
        <v>36.200000000000003</v>
      </c>
      <c r="J38" s="73">
        <f t="shared" si="0"/>
        <v>108.60000000000001</v>
      </c>
      <c r="K38" s="71" t="s">
        <v>268</v>
      </c>
      <c r="L38" s="72" t="s">
        <v>267</v>
      </c>
      <c r="M38" s="71" t="s">
        <v>266</v>
      </c>
    </row>
    <row r="39" spans="1:13" ht="50.1" customHeight="1">
      <c r="A39" s="78">
        <v>33</v>
      </c>
      <c r="B39" s="84" t="s">
        <v>275</v>
      </c>
      <c r="C39" s="79">
        <v>43339</v>
      </c>
      <c r="D39" s="78" t="s">
        <v>272</v>
      </c>
      <c r="E39" s="71" t="s">
        <v>271</v>
      </c>
      <c r="F39" s="77" t="s">
        <v>270</v>
      </c>
      <c r="G39" s="82" t="s">
        <v>277</v>
      </c>
      <c r="H39" s="81">
        <v>2</v>
      </c>
      <c r="I39" s="73">
        <v>65</v>
      </c>
      <c r="J39" s="73">
        <f t="shared" si="0"/>
        <v>130</v>
      </c>
      <c r="K39" s="71" t="s">
        <v>268</v>
      </c>
      <c r="L39" s="72" t="s">
        <v>267</v>
      </c>
      <c r="M39" s="71" t="s">
        <v>266</v>
      </c>
    </row>
    <row r="40" spans="1:13" ht="50.1" customHeight="1">
      <c r="A40" s="78">
        <v>34</v>
      </c>
      <c r="B40" s="80" t="s">
        <v>273</v>
      </c>
      <c r="C40" s="79">
        <v>43339</v>
      </c>
      <c r="D40" s="78" t="s">
        <v>272</v>
      </c>
      <c r="E40" s="71" t="s">
        <v>271</v>
      </c>
      <c r="F40" s="77" t="s">
        <v>270</v>
      </c>
      <c r="G40" s="83" t="s">
        <v>276</v>
      </c>
      <c r="H40" s="81">
        <v>1</v>
      </c>
      <c r="I40" s="73">
        <v>118</v>
      </c>
      <c r="J40" s="73">
        <f t="shared" si="0"/>
        <v>118</v>
      </c>
      <c r="K40" s="71" t="s">
        <v>268</v>
      </c>
      <c r="L40" s="72" t="s">
        <v>267</v>
      </c>
      <c r="M40" s="71" t="s">
        <v>266</v>
      </c>
    </row>
    <row r="41" spans="1:13" ht="50.1" customHeight="1">
      <c r="A41" s="78">
        <v>35</v>
      </c>
      <c r="B41" s="80" t="s">
        <v>275</v>
      </c>
      <c r="C41" s="79">
        <v>43339</v>
      </c>
      <c r="D41" s="78" t="s">
        <v>272</v>
      </c>
      <c r="E41" s="71" t="s">
        <v>271</v>
      </c>
      <c r="F41" s="77" t="s">
        <v>270</v>
      </c>
      <c r="G41" s="82" t="s">
        <v>274</v>
      </c>
      <c r="H41" s="81">
        <v>500</v>
      </c>
      <c r="I41" s="74">
        <v>1</v>
      </c>
      <c r="J41" s="73">
        <f t="shared" si="0"/>
        <v>500</v>
      </c>
      <c r="K41" s="71" t="s">
        <v>268</v>
      </c>
      <c r="L41" s="72" t="s">
        <v>267</v>
      </c>
      <c r="M41" s="71" t="s">
        <v>266</v>
      </c>
    </row>
    <row r="42" spans="1:13" ht="50.1" customHeight="1">
      <c r="A42" s="78">
        <v>36</v>
      </c>
      <c r="B42" s="80" t="s">
        <v>273</v>
      </c>
      <c r="C42" s="79">
        <v>43339</v>
      </c>
      <c r="D42" s="78" t="s">
        <v>272</v>
      </c>
      <c r="E42" s="71" t="s">
        <v>271</v>
      </c>
      <c r="F42" s="77" t="s">
        <v>270</v>
      </c>
      <c r="G42" s="76" t="s">
        <v>269</v>
      </c>
      <c r="H42" s="75">
        <v>1000</v>
      </c>
      <c r="I42" s="74">
        <v>0.12</v>
      </c>
      <c r="J42" s="73">
        <f t="shared" si="0"/>
        <v>120</v>
      </c>
      <c r="K42" s="71" t="s">
        <v>268</v>
      </c>
      <c r="L42" s="72" t="s">
        <v>267</v>
      </c>
      <c r="M42" s="71" t="s">
        <v>266</v>
      </c>
    </row>
    <row r="43" spans="1:13">
      <c r="J43" s="68"/>
      <c r="K43" s="70"/>
      <c r="L43" s="69"/>
      <c r="M43" s="69"/>
    </row>
    <row r="44" spans="1:13">
      <c r="J44" s="68">
        <f>SUM(J7:J42)</f>
        <v>8547.1000000000022</v>
      </c>
    </row>
    <row r="45" spans="1:13">
      <c r="K45" s="67"/>
    </row>
  </sheetData>
  <autoFilter ref="A6:M43"/>
  <mergeCells count="3">
    <mergeCell ref="E1:G1"/>
    <mergeCell ref="E2:G2"/>
    <mergeCell ref="E3:G3"/>
  </mergeCells>
  <hyperlinks>
    <hyperlink ref="D12" r:id="rId1" display="javascript:void(0);"/>
    <hyperlink ref="D13" r:id="rId2" display="javascript:void(0);"/>
    <hyperlink ref="D15" r:id="rId3" display="javascript:void(0);"/>
    <hyperlink ref="D20" r:id="rId4" display="javascript:void(0);"/>
    <hyperlink ref="D21" r:id="rId5" display="javascript:void(0);"/>
    <hyperlink ref="D22:D42" r:id="rId6" display="javascript:void(0);"/>
  </hyperlinks>
  <pageMargins left="0.70866141732283472" right="0.70866141732283472" top="0.74803149606299213" bottom="0.74803149606299213" header="0.31496062992125984" footer="0.31496062992125984"/>
  <pageSetup scale="70" fitToWidth="2" orientation="landscape" r:id="rId7"/>
</worksheet>
</file>

<file path=xl/worksheets/sheet4.xml><?xml version="1.0" encoding="utf-8"?>
<worksheet xmlns="http://schemas.openxmlformats.org/spreadsheetml/2006/main" xmlns:r="http://schemas.openxmlformats.org/officeDocument/2006/relationships">
  <dimension ref="A1:O37"/>
  <sheetViews>
    <sheetView topLeftCell="A21" zoomScaleNormal="100" workbookViewId="0">
      <selection activeCell="J3" sqref="J3:J22"/>
    </sheetView>
  </sheetViews>
  <sheetFormatPr baseColWidth="10" defaultRowHeight="15"/>
  <cols>
    <col min="1" max="1" width="4.42578125" customWidth="1"/>
    <col min="2" max="2" width="10.85546875" customWidth="1"/>
    <col min="3" max="3" width="11" customWidth="1"/>
    <col min="4" max="4" width="10.7109375" customWidth="1"/>
    <col min="5" max="5" width="25.85546875" customWidth="1"/>
    <col min="6" max="6" width="12.85546875" style="20" customWidth="1"/>
    <col min="7" max="7" width="23" customWidth="1"/>
    <col min="8" max="8" width="6.140625" customWidth="1"/>
    <col min="9" max="9" width="13.5703125" style="19" customWidth="1"/>
    <col min="10" max="10" width="19.42578125" style="18" customWidth="1"/>
    <col min="11" max="11" width="13.140625" style="17" customWidth="1"/>
    <col min="12" max="12" width="12.140625" customWidth="1"/>
    <col min="13" max="13" width="16.28515625" customWidth="1"/>
  </cols>
  <sheetData>
    <row r="1" spans="1:15" ht="66" customHeight="1">
      <c r="A1" s="247" t="s">
        <v>265</v>
      </c>
      <c r="B1" s="248"/>
      <c r="C1" s="248"/>
      <c r="D1" s="248"/>
      <c r="E1" s="248"/>
      <c r="F1" s="248"/>
      <c r="G1" s="248"/>
      <c r="H1" s="248"/>
      <c r="I1" s="248"/>
      <c r="J1" s="248"/>
      <c r="K1" s="248"/>
      <c r="L1" s="248"/>
      <c r="M1" s="248"/>
    </row>
    <row r="2" spans="1:15" ht="66" customHeight="1">
      <c r="A2" s="45" t="s">
        <v>264</v>
      </c>
      <c r="B2" s="60" t="s">
        <v>263</v>
      </c>
      <c r="C2" s="60" t="s">
        <v>4</v>
      </c>
      <c r="D2" s="60" t="s">
        <v>5</v>
      </c>
      <c r="E2" s="60" t="s">
        <v>6</v>
      </c>
      <c r="F2" s="60" t="s">
        <v>7</v>
      </c>
      <c r="G2" s="60" t="s">
        <v>8</v>
      </c>
      <c r="H2" s="60" t="s">
        <v>262</v>
      </c>
      <c r="I2" s="62" t="s">
        <v>10</v>
      </c>
      <c r="J2" s="60" t="s">
        <v>261</v>
      </c>
      <c r="K2" s="61" t="s">
        <v>12</v>
      </c>
      <c r="L2" s="60" t="s">
        <v>13</v>
      </c>
      <c r="M2" s="59" t="s">
        <v>260</v>
      </c>
    </row>
    <row r="3" spans="1:15" ht="75" customHeight="1">
      <c r="A3" s="45">
        <v>1</v>
      </c>
      <c r="B3" s="44" t="s">
        <v>259</v>
      </c>
      <c r="C3" s="58">
        <v>43314</v>
      </c>
      <c r="D3" s="48">
        <v>625840011</v>
      </c>
      <c r="E3" s="57" t="s">
        <v>255</v>
      </c>
      <c r="F3" s="56" t="s">
        <v>254</v>
      </c>
      <c r="G3" s="56" t="s">
        <v>258</v>
      </c>
      <c r="H3" s="56">
        <v>1</v>
      </c>
      <c r="I3" s="46">
        <f>2166.98/1.12</f>
        <v>1934.8035714285713</v>
      </c>
      <c r="J3" s="46">
        <f>2166.98/1.12</f>
        <v>1934.8035714285713</v>
      </c>
      <c r="K3" s="46" t="s">
        <v>257</v>
      </c>
      <c r="L3" s="56" t="s">
        <v>201</v>
      </c>
      <c r="M3" s="55" t="s">
        <v>189</v>
      </c>
      <c r="O3" s="31"/>
    </row>
    <row r="4" spans="1:15" ht="84.75" customHeight="1">
      <c r="A4" s="45">
        <v>2</v>
      </c>
      <c r="B4" s="44" t="s">
        <v>256</v>
      </c>
      <c r="C4" s="58">
        <v>43333</v>
      </c>
      <c r="D4" s="48">
        <v>625840011</v>
      </c>
      <c r="E4" s="57" t="s">
        <v>255</v>
      </c>
      <c r="F4" s="56" t="s">
        <v>254</v>
      </c>
      <c r="G4" s="56" t="s">
        <v>253</v>
      </c>
      <c r="H4" s="56">
        <v>1</v>
      </c>
      <c r="I4" s="46">
        <f>1092.11/1.12</f>
        <v>975.09821428571411</v>
      </c>
      <c r="J4" s="46">
        <f>1092.11/1.12</f>
        <v>975.09821428571411</v>
      </c>
      <c r="K4" s="46" t="s">
        <v>252</v>
      </c>
      <c r="L4" s="56" t="s">
        <v>201</v>
      </c>
      <c r="M4" s="55" t="s">
        <v>189</v>
      </c>
    </row>
    <row r="5" spans="1:15" ht="90" customHeight="1">
      <c r="A5" s="39">
        <v>3</v>
      </c>
      <c r="B5" s="44" t="s">
        <v>251</v>
      </c>
      <c r="C5" s="43">
        <v>43332</v>
      </c>
      <c r="D5" s="48">
        <v>859900021</v>
      </c>
      <c r="E5" s="41" t="s">
        <v>250</v>
      </c>
      <c r="F5" s="42" t="s">
        <v>249</v>
      </c>
      <c r="G5" s="41" t="s">
        <v>248</v>
      </c>
      <c r="H5" s="39">
        <v>1</v>
      </c>
      <c r="I5" s="50">
        <v>240</v>
      </c>
      <c r="J5" s="40">
        <v>240</v>
      </c>
      <c r="K5" s="46" t="s">
        <v>247</v>
      </c>
      <c r="L5" s="39" t="s">
        <v>201</v>
      </c>
      <c r="M5" s="55" t="s">
        <v>189</v>
      </c>
    </row>
    <row r="6" spans="1:15" ht="66" customHeight="1">
      <c r="A6" s="45">
        <v>4</v>
      </c>
      <c r="B6" s="44" t="s">
        <v>246</v>
      </c>
      <c r="C6" s="54">
        <v>43328</v>
      </c>
      <c r="D6" s="39">
        <v>871410011</v>
      </c>
      <c r="E6" s="52" t="s">
        <v>245</v>
      </c>
      <c r="F6" s="42" t="s">
        <v>244</v>
      </c>
      <c r="G6" s="41" t="s">
        <v>243</v>
      </c>
      <c r="H6" s="39">
        <v>1</v>
      </c>
      <c r="I6" s="40">
        <v>372</v>
      </c>
      <c r="J6" s="53">
        <f>H6*I6</f>
        <v>372</v>
      </c>
      <c r="K6" s="39" t="s">
        <v>242</v>
      </c>
      <c r="L6" s="39" t="s">
        <v>190</v>
      </c>
      <c r="M6" s="38" t="s">
        <v>189</v>
      </c>
      <c r="O6" s="31"/>
    </row>
    <row r="7" spans="1:15" ht="66" customHeight="1">
      <c r="A7" s="45">
        <v>5</v>
      </c>
      <c r="B7" s="44" t="s">
        <v>241</v>
      </c>
      <c r="C7" s="43">
        <v>43325</v>
      </c>
      <c r="D7" s="39">
        <v>6611000</v>
      </c>
      <c r="E7" s="52" t="s">
        <v>240</v>
      </c>
      <c r="F7" s="42" t="s">
        <v>239</v>
      </c>
      <c r="G7" s="41" t="s">
        <v>238</v>
      </c>
      <c r="H7" s="39">
        <v>1</v>
      </c>
      <c r="I7" s="40">
        <v>1091.25</v>
      </c>
      <c r="J7" s="46">
        <f>H7*I7</f>
        <v>1091.25</v>
      </c>
      <c r="K7" s="39" t="s">
        <v>237</v>
      </c>
      <c r="L7" s="39" t="s">
        <v>190</v>
      </c>
      <c r="M7" s="38" t="s">
        <v>189</v>
      </c>
    </row>
    <row r="8" spans="1:15" ht="66" customHeight="1">
      <c r="A8" s="39">
        <v>6</v>
      </c>
      <c r="B8" s="44" t="s">
        <v>236</v>
      </c>
      <c r="C8" s="43">
        <v>43339</v>
      </c>
      <c r="D8" s="39">
        <v>643190111</v>
      </c>
      <c r="E8" s="39" t="s">
        <v>235</v>
      </c>
      <c r="F8" s="42" t="s">
        <v>234</v>
      </c>
      <c r="G8" s="41" t="s">
        <v>233</v>
      </c>
      <c r="H8" s="39">
        <v>1</v>
      </c>
      <c r="I8" s="40">
        <v>60</v>
      </c>
      <c r="J8" s="46">
        <f>H8*I8</f>
        <v>60</v>
      </c>
      <c r="K8" s="39" t="s">
        <v>232</v>
      </c>
      <c r="L8" s="39" t="s">
        <v>190</v>
      </c>
      <c r="M8" s="38" t="s">
        <v>189</v>
      </c>
    </row>
    <row r="9" spans="1:15" ht="93" customHeight="1">
      <c r="A9" s="45">
        <v>7</v>
      </c>
      <c r="B9" s="44" t="s">
        <v>231</v>
      </c>
      <c r="C9" s="43">
        <v>43319</v>
      </c>
      <c r="D9" s="39">
        <v>323000011</v>
      </c>
      <c r="E9" s="41" t="s">
        <v>230</v>
      </c>
      <c r="F9" s="42" t="s">
        <v>229</v>
      </c>
      <c r="G9" s="41" t="s">
        <v>228</v>
      </c>
      <c r="H9" s="39">
        <v>1</v>
      </c>
      <c r="I9" s="40">
        <f>483.84/1.12</f>
        <v>431.99999999999994</v>
      </c>
      <c r="J9" s="46">
        <f>I9*H9</f>
        <v>431.99999999999994</v>
      </c>
      <c r="K9" s="39" t="s">
        <v>227</v>
      </c>
      <c r="L9" s="39" t="s">
        <v>190</v>
      </c>
      <c r="M9" s="38" t="s">
        <v>189</v>
      </c>
    </row>
    <row r="10" spans="1:15" ht="93" customHeight="1">
      <c r="A10" s="45">
        <v>8</v>
      </c>
      <c r="B10" s="44" t="s">
        <v>226</v>
      </c>
      <c r="C10" s="43">
        <v>43320</v>
      </c>
      <c r="D10" s="39">
        <v>622210012</v>
      </c>
      <c r="E10" s="41" t="s">
        <v>218</v>
      </c>
      <c r="F10" s="42" t="s">
        <v>217</v>
      </c>
      <c r="G10" s="41" t="s">
        <v>216</v>
      </c>
      <c r="H10" s="39">
        <v>1</v>
      </c>
      <c r="I10" s="51">
        <v>2722.2</v>
      </c>
      <c r="J10" s="39">
        <f t="shared" ref="J10:J22" si="0">H10*I10</f>
        <v>2722.2</v>
      </c>
      <c r="K10" s="39" t="s">
        <v>191</v>
      </c>
      <c r="L10" s="39" t="s">
        <v>191</v>
      </c>
      <c r="M10" s="38" t="s">
        <v>189</v>
      </c>
    </row>
    <row r="11" spans="1:15" ht="93" customHeight="1">
      <c r="A11" s="39">
        <v>9</v>
      </c>
      <c r="B11" s="44" t="s">
        <v>225</v>
      </c>
      <c r="C11" s="43">
        <v>43320</v>
      </c>
      <c r="D11" s="39">
        <v>622210012</v>
      </c>
      <c r="E11" s="41" t="s">
        <v>218</v>
      </c>
      <c r="F11" s="42" t="s">
        <v>217</v>
      </c>
      <c r="G11" s="41" t="s">
        <v>216</v>
      </c>
      <c r="H11" s="39">
        <v>1</v>
      </c>
      <c r="I11" s="51">
        <v>2458.52</v>
      </c>
      <c r="J11" s="39">
        <f t="shared" si="0"/>
        <v>2458.52</v>
      </c>
      <c r="K11" s="39" t="s">
        <v>191</v>
      </c>
      <c r="L11" s="39" t="s">
        <v>190</v>
      </c>
      <c r="M11" s="38" t="s">
        <v>189</v>
      </c>
    </row>
    <row r="12" spans="1:15" ht="93" customHeight="1">
      <c r="A12" s="45">
        <v>10</v>
      </c>
      <c r="B12" s="44" t="s">
        <v>224</v>
      </c>
      <c r="C12" s="43">
        <v>43320</v>
      </c>
      <c r="D12" s="39">
        <v>622210012</v>
      </c>
      <c r="E12" s="41" t="s">
        <v>218</v>
      </c>
      <c r="F12" s="42" t="s">
        <v>217</v>
      </c>
      <c r="G12" s="41" t="s">
        <v>216</v>
      </c>
      <c r="H12" s="39">
        <v>1</v>
      </c>
      <c r="I12" s="51">
        <v>1014</v>
      </c>
      <c r="J12" s="39">
        <f t="shared" si="0"/>
        <v>1014</v>
      </c>
      <c r="K12" s="39" t="s">
        <v>191</v>
      </c>
      <c r="L12" s="39" t="s">
        <v>190</v>
      </c>
      <c r="M12" s="38" t="s">
        <v>189</v>
      </c>
    </row>
    <row r="13" spans="1:15" ht="93" customHeight="1">
      <c r="A13" s="45">
        <v>11</v>
      </c>
      <c r="B13" s="44" t="s">
        <v>223</v>
      </c>
      <c r="C13" s="43">
        <v>43320</v>
      </c>
      <c r="D13" s="39">
        <v>622210012</v>
      </c>
      <c r="E13" s="41" t="s">
        <v>218</v>
      </c>
      <c r="F13" s="42" t="s">
        <v>217</v>
      </c>
      <c r="G13" s="41" t="s">
        <v>216</v>
      </c>
      <c r="H13" s="39">
        <v>1</v>
      </c>
      <c r="I13" s="51">
        <v>878.08</v>
      </c>
      <c r="J13" s="51">
        <f t="shared" si="0"/>
        <v>878.08</v>
      </c>
      <c r="K13" s="39" t="s">
        <v>191</v>
      </c>
      <c r="L13" s="39" t="s">
        <v>190</v>
      </c>
      <c r="M13" s="38" t="s">
        <v>189</v>
      </c>
    </row>
    <row r="14" spans="1:15" ht="93" customHeight="1">
      <c r="A14" s="39">
        <v>12</v>
      </c>
      <c r="B14" s="44" t="s">
        <v>222</v>
      </c>
      <c r="C14" s="43">
        <v>43314</v>
      </c>
      <c r="D14" s="39">
        <v>622210012</v>
      </c>
      <c r="E14" s="41" t="s">
        <v>218</v>
      </c>
      <c r="F14" s="42" t="s">
        <v>217</v>
      </c>
      <c r="G14" s="41" t="s">
        <v>216</v>
      </c>
      <c r="H14" s="39">
        <v>1</v>
      </c>
      <c r="I14" s="51">
        <v>2722.2</v>
      </c>
      <c r="J14" s="39">
        <f t="shared" si="0"/>
        <v>2722.2</v>
      </c>
      <c r="K14" s="39" t="s">
        <v>191</v>
      </c>
      <c r="L14" s="39" t="s">
        <v>191</v>
      </c>
      <c r="M14" s="38" t="s">
        <v>189</v>
      </c>
    </row>
    <row r="15" spans="1:15" ht="93" customHeight="1">
      <c r="A15" s="45">
        <v>13</v>
      </c>
      <c r="B15" s="44" t="s">
        <v>221</v>
      </c>
      <c r="C15" s="43">
        <v>43314</v>
      </c>
      <c r="D15" s="39">
        <v>622210012</v>
      </c>
      <c r="E15" s="41" t="s">
        <v>218</v>
      </c>
      <c r="F15" s="42" t="s">
        <v>217</v>
      </c>
      <c r="G15" s="41" t="s">
        <v>216</v>
      </c>
      <c r="H15" s="39">
        <v>1</v>
      </c>
      <c r="I15" s="51">
        <v>2458.52</v>
      </c>
      <c r="J15" s="39">
        <f t="shared" si="0"/>
        <v>2458.52</v>
      </c>
      <c r="K15" s="39" t="s">
        <v>191</v>
      </c>
      <c r="L15" s="39" t="s">
        <v>190</v>
      </c>
      <c r="M15" s="38" t="s">
        <v>189</v>
      </c>
    </row>
    <row r="16" spans="1:15" ht="93" customHeight="1">
      <c r="A16" s="45">
        <v>14</v>
      </c>
      <c r="B16" s="44" t="s">
        <v>220</v>
      </c>
      <c r="C16" s="43">
        <v>43314</v>
      </c>
      <c r="D16" s="39">
        <v>622210012</v>
      </c>
      <c r="E16" s="41" t="s">
        <v>218</v>
      </c>
      <c r="F16" s="42" t="s">
        <v>217</v>
      </c>
      <c r="G16" s="41" t="s">
        <v>216</v>
      </c>
      <c r="H16" s="39">
        <v>1</v>
      </c>
      <c r="I16" s="51">
        <v>1014</v>
      </c>
      <c r="J16" s="39">
        <f t="shared" si="0"/>
        <v>1014</v>
      </c>
      <c r="K16" s="39" t="s">
        <v>191</v>
      </c>
      <c r="L16" s="39" t="s">
        <v>190</v>
      </c>
      <c r="M16" s="38" t="s">
        <v>189</v>
      </c>
    </row>
    <row r="17" spans="1:13" ht="93" customHeight="1">
      <c r="A17" s="39">
        <v>15</v>
      </c>
      <c r="B17" s="44" t="s">
        <v>219</v>
      </c>
      <c r="C17" s="43">
        <v>43305</v>
      </c>
      <c r="D17" s="39">
        <v>622210012</v>
      </c>
      <c r="E17" s="41" t="s">
        <v>218</v>
      </c>
      <c r="F17" s="42" t="s">
        <v>217</v>
      </c>
      <c r="G17" s="41" t="s">
        <v>216</v>
      </c>
      <c r="H17" s="39">
        <v>1</v>
      </c>
      <c r="I17" s="51">
        <v>878.08</v>
      </c>
      <c r="J17" s="51">
        <f t="shared" si="0"/>
        <v>878.08</v>
      </c>
      <c r="K17" s="39" t="s">
        <v>191</v>
      </c>
      <c r="L17" s="39" t="s">
        <v>190</v>
      </c>
      <c r="M17" s="38" t="s">
        <v>189</v>
      </c>
    </row>
    <row r="18" spans="1:13" ht="93" customHeight="1">
      <c r="A18" s="45">
        <v>16</v>
      </c>
      <c r="B18" s="44" t="s">
        <v>215</v>
      </c>
      <c r="C18" s="43">
        <v>43319</v>
      </c>
      <c r="D18" s="39"/>
      <c r="E18" s="41"/>
      <c r="F18" s="42" t="s">
        <v>214</v>
      </c>
      <c r="G18" s="42" t="s">
        <v>213</v>
      </c>
      <c r="H18" s="39">
        <v>1</v>
      </c>
      <c r="I18" s="51">
        <f>624.96/1.12</f>
        <v>558</v>
      </c>
      <c r="J18" s="51">
        <f t="shared" si="0"/>
        <v>558</v>
      </c>
      <c r="K18" s="39" t="s">
        <v>212</v>
      </c>
      <c r="L18" s="39" t="s">
        <v>190</v>
      </c>
      <c r="M18" s="38" t="s">
        <v>189</v>
      </c>
    </row>
    <row r="19" spans="1:13" ht="93" customHeight="1">
      <c r="A19" s="45">
        <v>17</v>
      </c>
      <c r="B19" s="44" t="s">
        <v>211</v>
      </c>
      <c r="C19" s="43">
        <v>43320</v>
      </c>
      <c r="D19" s="48">
        <v>429921113</v>
      </c>
      <c r="E19" s="41" t="s">
        <v>210</v>
      </c>
      <c r="F19" s="42" t="s">
        <v>209</v>
      </c>
      <c r="G19" s="41" t="s">
        <v>208</v>
      </c>
      <c r="H19" s="39">
        <v>1</v>
      </c>
      <c r="I19" s="50">
        <f>54.8/1.12</f>
        <v>48.928571428571423</v>
      </c>
      <c r="J19" s="49">
        <f t="shared" si="0"/>
        <v>48.928571428571423</v>
      </c>
      <c r="K19" s="39" t="s">
        <v>207</v>
      </c>
      <c r="L19" s="39" t="s">
        <v>190</v>
      </c>
      <c r="M19" s="39" t="s">
        <v>190</v>
      </c>
    </row>
    <row r="20" spans="1:13" ht="93" customHeight="1">
      <c r="A20" s="39">
        <v>18</v>
      </c>
      <c r="B20" s="44" t="s">
        <v>206</v>
      </c>
      <c r="C20" s="43">
        <v>43326</v>
      </c>
      <c r="D20" s="48">
        <v>881220011</v>
      </c>
      <c r="E20" s="41" t="s">
        <v>205</v>
      </c>
      <c r="F20" s="42" t="s">
        <v>204</v>
      </c>
      <c r="G20" s="41" t="s">
        <v>203</v>
      </c>
      <c r="H20" s="39">
        <v>1</v>
      </c>
      <c r="I20" s="40">
        <f>5845/1.12</f>
        <v>5218.7499999999991</v>
      </c>
      <c r="J20" s="46">
        <f t="shared" si="0"/>
        <v>5218.7499999999991</v>
      </c>
      <c r="K20" s="39" t="s">
        <v>202</v>
      </c>
      <c r="L20" s="39" t="s">
        <v>201</v>
      </c>
      <c r="M20" s="38" t="s">
        <v>189</v>
      </c>
    </row>
    <row r="21" spans="1:13" ht="93" customHeight="1">
      <c r="A21" s="45">
        <v>19</v>
      </c>
      <c r="B21" s="44" t="s">
        <v>200</v>
      </c>
      <c r="C21" s="43">
        <v>43328</v>
      </c>
      <c r="D21" s="47">
        <v>871510016</v>
      </c>
      <c r="E21" s="41" t="s">
        <v>199</v>
      </c>
      <c r="F21" s="41" t="s">
        <v>198</v>
      </c>
      <c r="G21" s="41" t="s">
        <v>197</v>
      </c>
      <c r="H21" s="39">
        <v>1</v>
      </c>
      <c r="I21" s="40">
        <v>200</v>
      </c>
      <c r="J21" s="46">
        <f t="shared" si="0"/>
        <v>200</v>
      </c>
      <c r="K21" s="39" t="s">
        <v>196</v>
      </c>
      <c r="L21" s="39" t="s">
        <v>190</v>
      </c>
      <c r="M21" s="38" t="s">
        <v>189</v>
      </c>
    </row>
    <row r="22" spans="1:13" ht="93" customHeight="1">
      <c r="A22" s="45">
        <v>20</v>
      </c>
      <c r="B22" s="44" t="s">
        <v>195</v>
      </c>
      <c r="C22" s="43">
        <v>43329</v>
      </c>
      <c r="D22" s="39">
        <v>229100112</v>
      </c>
      <c r="E22" s="39" t="s">
        <v>194</v>
      </c>
      <c r="F22" s="42" t="s">
        <v>193</v>
      </c>
      <c r="G22" s="41" t="s">
        <v>192</v>
      </c>
      <c r="H22" s="39">
        <v>1</v>
      </c>
      <c r="I22" s="40">
        <v>2933</v>
      </c>
      <c r="J22" s="40">
        <f t="shared" si="0"/>
        <v>2933</v>
      </c>
      <c r="K22" s="39" t="s">
        <v>191</v>
      </c>
      <c r="L22" s="39" t="s">
        <v>190</v>
      </c>
      <c r="M22" s="38" t="s">
        <v>189</v>
      </c>
    </row>
    <row r="23" spans="1:13" ht="33" customHeight="1">
      <c r="F23"/>
      <c r="I23" s="37" t="s">
        <v>188</v>
      </c>
      <c r="J23" s="36">
        <f>J22+J17+J13+J8+J7+J6+J5</f>
        <v>6452.41</v>
      </c>
    </row>
    <row r="24" spans="1:13" ht="33" customHeight="1">
      <c r="F24"/>
      <c r="I24" s="37" t="s">
        <v>187</v>
      </c>
      <c r="J24" s="36">
        <f>SUM(J22+J21+J20+J19+J18+J16+J15+J14+J12+J11+J10+J9+J4+J3)</f>
        <v>24690.020357142857</v>
      </c>
    </row>
    <row r="25" spans="1:13" ht="33" customHeight="1">
      <c r="F25"/>
      <c r="I25" s="35" t="s">
        <v>186</v>
      </c>
      <c r="J25" s="34">
        <f>J24*0.12</f>
        <v>2962.802442857143</v>
      </c>
      <c r="L25" s="31"/>
    </row>
    <row r="26" spans="1:13" ht="33" customHeight="1">
      <c r="F26"/>
      <c r="I26" s="33" t="s">
        <v>185</v>
      </c>
      <c r="J26" s="32">
        <f>SUM(J23:J25)</f>
        <v>34105.232799999998</v>
      </c>
      <c r="L26" s="31"/>
    </row>
    <row r="27" spans="1:13" ht="27" customHeight="1">
      <c r="A27" s="30"/>
      <c r="B27" s="29"/>
      <c r="C27" s="28"/>
      <c r="F27"/>
      <c r="H27" s="25"/>
      <c r="I27" s="27"/>
      <c r="J27" s="26"/>
      <c r="K27" s="25"/>
      <c r="L27" s="25"/>
    </row>
    <row r="28" spans="1:13" ht="17.25" customHeight="1">
      <c r="F28" s="246"/>
      <c r="G28" s="246"/>
      <c r="H28" s="246"/>
      <c r="I28" s="246"/>
    </row>
    <row r="29" spans="1:13" ht="17.25" customHeight="1">
      <c r="F29" s="25"/>
      <c r="G29" s="24"/>
      <c r="H29" s="23"/>
      <c r="I29" s="22"/>
    </row>
    <row r="30" spans="1:13" ht="17.25" customHeight="1">
      <c r="F30" s="245" t="s">
        <v>184</v>
      </c>
      <c r="G30" s="245"/>
      <c r="H30" s="245"/>
      <c r="I30" s="245"/>
    </row>
    <row r="31" spans="1:13" ht="17.25" customHeight="1">
      <c r="F31" s="245" t="s">
        <v>183</v>
      </c>
      <c r="G31" s="245"/>
      <c r="H31" s="245"/>
      <c r="I31" s="245"/>
    </row>
    <row r="32" spans="1:13" ht="66" customHeight="1"/>
    <row r="37" spans="4:4">
      <c r="D37" s="21"/>
    </row>
  </sheetData>
  <mergeCells count="4">
    <mergeCell ref="F31:I31"/>
    <mergeCell ref="F30:I30"/>
    <mergeCell ref="F28:I28"/>
    <mergeCell ref="A1:M1"/>
  </mergeCells>
  <printOptions horizontalCentered="1"/>
  <pageMargins left="0.16" right="7.874015748031496E-2" top="7.874015748031496E-2" bottom="7.874015748031496E-2" header="7.874015748031496E-2" footer="7.874015748031496E-2"/>
  <pageSetup scale="80" orientation="landscape" horizontalDpi="200" verticalDpi="200" r:id="rId1"/>
</worksheet>
</file>

<file path=xl/worksheets/sheet5.xml><?xml version="1.0" encoding="utf-8"?>
<worksheet xmlns="http://schemas.openxmlformats.org/spreadsheetml/2006/main" xmlns:r="http://schemas.openxmlformats.org/officeDocument/2006/relationships">
  <dimension ref="A3:Q68"/>
  <sheetViews>
    <sheetView topLeftCell="A62" workbookViewId="0">
      <selection activeCell="J9" sqref="J9:J60"/>
    </sheetView>
  </sheetViews>
  <sheetFormatPr baseColWidth="10" defaultRowHeight="15"/>
  <cols>
    <col min="3" max="3" width="13.140625" customWidth="1"/>
    <col min="5" max="5" width="19.5703125" customWidth="1"/>
    <col min="6" max="6" width="17.28515625" customWidth="1"/>
    <col min="7" max="7" width="19.7109375" customWidth="1"/>
    <col min="11" max="11" width="19.7109375" customWidth="1"/>
    <col min="12" max="12" width="14.5703125" customWidth="1"/>
    <col min="13" max="13" width="17.42578125" customWidth="1"/>
  </cols>
  <sheetData>
    <row r="3" spans="1:15" ht="18.75">
      <c r="D3" s="4" t="s">
        <v>0</v>
      </c>
      <c r="E3" s="4"/>
      <c r="F3" s="4"/>
    </row>
    <row r="4" spans="1:15" ht="18.75">
      <c r="D4" s="249" t="s">
        <v>1</v>
      </c>
      <c r="E4" s="249"/>
      <c r="F4" s="249"/>
    </row>
    <row r="5" spans="1:15">
      <c r="D5" s="1"/>
      <c r="E5" s="1"/>
      <c r="F5" s="1"/>
    </row>
    <row r="6" spans="1:15">
      <c r="D6" s="2" t="s">
        <v>24</v>
      </c>
      <c r="E6" s="3"/>
      <c r="F6" s="5"/>
    </row>
    <row r="7" spans="1:15" ht="9" customHeight="1"/>
    <row r="8" spans="1:15" ht="46.5" customHeight="1">
      <c r="A8" s="8" t="s">
        <v>2</v>
      </c>
      <c r="B8" s="8" t="s">
        <v>3</v>
      </c>
      <c r="C8" s="8" t="s">
        <v>4</v>
      </c>
      <c r="D8" s="8" t="s">
        <v>5</v>
      </c>
      <c r="E8" s="8" t="s">
        <v>6</v>
      </c>
      <c r="F8" s="8" t="s">
        <v>7</v>
      </c>
      <c r="G8" s="8" t="s">
        <v>8</v>
      </c>
      <c r="H8" s="8" t="s">
        <v>9</v>
      </c>
      <c r="I8" s="8" t="s">
        <v>10</v>
      </c>
      <c r="J8" s="8" t="s">
        <v>11</v>
      </c>
      <c r="K8" s="8" t="s">
        <v>12</v>
      </c>
      <c r="L8" s="8" t="s">
        <v>13</v>
      </c>
      <c r="M8" s="8" t="s">
        <v>14</v>
      </c>
    </row>
    <row r="9" spans="1:15" ht="108.75" customHeight="1">
      <c r="A9" s="6">
        <v>1</v>
      </c>
      <c r="B9" s="6">
        <v>5440</v>
      </c>
      <c r="C9" s="7">
        <v>43336</v>
      </c>
      <c r="D9" s="6" t="s">
        <v>18</v>
      </c>
      <c r="E9" s="6" t="s">
        <v>19</v>
      </c>
      <c r="F9" s="6" t="s">
        <v>25</v>
      </c>
      <c r="G9" s="6" t="s">
        <v>26</v>
      </c>
      <c r="H9" s="6">
        <v>1</v>
      </c>
      <c r="I9" s="6">
        <v>56.43</v>
      </c>
      <c r="J9" s="14">
        <v>56.43</v>
      </c>
      <c r="K9" s="6" t="s">
        <v>27</v>
      </c>
      <c r="L9" s="6" t="s">
        <v>17</v>
      </c>
      <c r="M9" s="6" t="s">
        <v>181</v>
      </c>
      <c r="O9" s="11"/>
    </row>
    <row r="10" spans="1:15" ht="99.95" customHeight="1">
      <c r="A10" s="6">
        <v>2</v>
      </c>
      <c r="B10" s="6">
        <v>5440</v>
      </c>
      <c r="C10" s="7">
        <v>43336</v>
      </c>
      <c r="D10" s="6" t="s">
        <v>18</v>
      </c>
      <c r="E10" s="6" t="s">
        <v>19</v>
      </c>
      <c r="F10" s="6" t="s">
        <v>25</v>
      </c>
      <c r="G10" s="6" t="s">
        <v>28</v>
      </c>
      <c r="H10" s="6">
        <v>1</v>
      </c>
      <c r="I10" s="6">
        <v>72.25</v>
      </c>
      <c r="J10" s="14">
        <v>72.25</v>
      </c>
      <c r="K10" s="6" t="s">
        <v>29</v>
      </c>
      <c r="L10" s="6" t="s">
        <v>17</v>
      </c>
      <c r="M10" s="6" t="s">
        <v>181</v>
      </c>
      <c r="O10" s="11"/>
    </row>
    <row r="11" spans="1:15" ht="99.95" customHeight="1">
      <c r="A11" s="6">
        <v>3</v>
      </c>
      <c r="B11" s="6">
        <v>5440</v>
      </c>
      <c r="C11" s="7">
        <v>43336</v>
      </c>
      <c r="D11" s="6" t="s">
        <v>18</v>
      </c>
      <c r="E11" s="6" t="s">
        <v>19</v>
      </c>
      <c r="F11" s="6" t="s">
        <v>25</v>
      </c>
      <c r="G11" s="6" t="s">
        <v>30</v>
      </c>
      <c r="H11" s="6">
        <v>1</v>
      </c>
      <c r="I11" s="6">
        <v>56.43</v>
      </c>
      <c r="J11" s="14">
        <v>56.43</v>
      </c>
      <c r="K11" s="6" t="s">
        <v>31</v>
      </c>
      <c r="L11" s="6" t="s">
        <v>17</v>
      </c>
      <c r="M11" s="6" t="s">
        <v>181</v>
      </c>
      <c r="O11" s="11"/>
    </row>
    <row r="12" spans="1:15" ht="99.95" customHeight="1">
      <c r="A12" s="6">
        <v>4</v>
      </c>
      <c r="B12" s="6">
        <v>5440</v>
      </c>
      <c r="C12" s="7">
        <v>43336</v>
      </c>
      <c r="D12" s="6" t="s">
        <v>18</v>
      </c>
      <c r="E12" s="6" t="s">
        <v>19</v>
      </c>
      <c r="F12" s="6" t="s">
        <v>25</v>
      </c>
      <c r="G12" s="6" t="s">
        <v>32</v>
      </c>
      <c r="H12" s="6">
        <v>1</v>
      </c>
      <c r="I12" s="6">
        <v>72.25</v>
      </c>
      <c r="J12" s="14">
        <v>72.25</v>
      </c>
      <c r="K12" s="6" t="s">
        <v>33</v>
      </c>
      <c r="L12" s="6" t="s">
        <v>17</v>
      </c>
      <c r="M12" s="6" t="s">
        <v>181</v>
      </c>
      <c r="O12" s="11"/>
    </row>
    <row r="13" spans="1:15" ht="55.5" customHeight="1">
      <c r="A13" s="6">
        <v>5</v>
      </c>
      <c r="B13" s="6">
        <v>12514</v>
      </c>
      <c r="C13" s="7">
        <v>43332</v>
      </c>
      <c r="D13" s="6" t="s">
        <v>34</v>
      </c>
      <c r="E13" s="6" t="s">
        <v>35</v>
      </c>
      <c r="F13" s="6" t="s">
        <v>36</v>
      </c>
      <c r="G13" s="6" t="s">
        <v>37</v>
      </c>
      <c r="H13" s="6">
        <v>12.84</v>
      </c>
      <c r="I13" s="6">
        <v>1.8740000000000001</v>
      </c>
      <c r="J13" s="14">
        <v>24.062200000000001</v>
      </c>
      <c r="K13" s="6" t="s">
        <v>37</v>
      </c>
      <c r="L13" s="6" t="s">
        <v>38</v>
      </c>
      <c r="M13" s="6" t="s">
        <v>181</v>
      </c>
      <c r="O13" s="11"/>
    </row>
    <row r="14" spans="1:15" ht="90">
      <c r="A14" s="6">
        <v>6</v>
      </c>
      <c r="B14" s="6">
        <v>12514</v>
      </c>
      <c r="C14" s="7">
        <v>43332</v>
      </c>
      <c r="D14" s="6" t="s">
        <v>34</v>
      </c>
      <c r="E14" s="6" t="s">
        <v>35</v>
      </c>
      <c r="F14" s="6" t="s">
        <v>36</v>
      </c>
      <c r="G14" s="6" t="s">
        <v>37</v>
      </c>
      <c r="H14" s="6">
        <v>12.88</v>
      </c>
      <c r="I14" s="6">
        <v>2.0794000000000001</v>
      </c>
      <c r="J14" s="14">
        <v>26.782699999999998</v>
      </c>
      <c r="K14" s="6" t="s">
        <v>39</v>
      </c>
      <c r="L14" s="6" t="s">
        <v>38</v>
      </c>
      <c r="M14" s="6" t="s">
        <v>181</v>
      </c>
      <c r="O14" s="11"/>
    </row>
    <row r="15" spans="1:15" ht="99.95" customHeight="1">
      <c r="A15" s="6">
        <v>7</v>
      </c>
      <c r="B15" s="6">
        <v>12514</v>
      </c>
      <c r="C15" s="7">
        <v>43332</v>
      </c>
      <c r="D15" s="6" t="s">
        <v>34</v>
      </c>
      <c r="E15" s="6" t="s">
        <v>35</v>
      </c>
      <c r="F15" s="6" t="s">
        <v>36</v>
      </c>
      <c r="G15" s="6" t="s">
        <v>37</v>
      </c>
      <c r="H15" s="6">
        <v>67.61</v>
      </c>
      <c r="I15" s="6">
        <v>2.0794000000000001</v>
      </c>
      <c r="J15" s="14">
        <v>140.5882</v>
      </c>
      <c r="K15" s="6" t="s">
        <v>37</v>
      </c>
      <c r="L15" s="6" t="s">
        <v>38</v>
      </c>
      <c r="M15" s="6" t="s">
        <v>181</v>
      </c>
      <c r="O15" s="11"/>
    </row>
    <row r="16" spans="1:15" ht="66" customHeight="1">
      <c r="A16" s="6">
        <v>8</v>
      </c>
      <c r="B16" s="6">
        <v>12514</v>
      </c>
      <c r="C16" s="7">
        <v>43332</v>
      </c>
      <c r="D16" s="6" t="s">
        <v>34</v>
      </c>
      <c r="E16" s="6" t="s">
        <v>40</v>
      </c>
      <c r="F16" s="6" t="s">
        <v>36</v>
      </c>
      <c r="G16" s="6" t="s">
        <v>39</v>
      </c>
      <c r="H16" s="6">
        <v>11.57</v>
      </c>
      <c r="I16" s="6">
        <v>0.92579999999999996</v>
      </c>
      <c r="J16" s="14">
        <v>10.711499999999999</v>
      </c>
      <c r="K16" s="6" t="s">
        <v>39</v>
      </c>
      <c r="L16" s="6" t="s">
        <v>38</v>
      </c>
      <c r="M16" s="6" t="s">
        <v>181</v>
      </c>
      <c r="O16" s="11"/>
    </row>
    <row r="17" spans="1:15" ht="111.75" customHeight="1">
      <c r="A17" s="6">
        <v>9</v>
      </c>
      <c r="B17" s="6">
        <v>5349</v>
      </c>
      <c r="C17" s="7">
        <v>43325</v>
      </c>
      <c r="D17" s="6" t="s">
        <v>18</v>
      </c>
      <c r="E17" s="6" t="s">
        <v>19</v>
      </c>
      <c r="F17" s="6" t="s">
        <v>25</v>
      </c>
      <c r="G17" s="6" t="s">
        <v>41</v>
      </c>
      <c r="H17" s="6">
        <v>1</v>
      </c>
      <c r="I17" s="6">
        <v>177.96</v>
      </c>
      <c r="J17" s="14">
        <v>177.96</v>
      </c>
      <c r="K17" s="6" t="s">
        <v>42</v>
      </c>
      <c r="L17" s="6" t="s">
        <v>17</v>
      </c>
      <c r="M17" s="6" t="s">
        <v>181</v>
      </c>
      <c r="O17" s="11">
        <v>20</v>
      </c>
    </row>
    <row r="18" spans="1:15" ht="99.95" customHeight="1">
      <c r="A18" s="6">
        <v>10</v>
      </c>
      <c r="B18" s="6">
        <v>5349</v>
      </c>
      <c r="C18" s="7">
        <v>43325</v>
      </c>
      <c r="D18" s="6" t="s">
        <v>18</v>
      </c>
      <c r="E18" s="6" t="s">
        <v>19</v>
      </c>
      <c r="F18" s="6" t="s">
        <v>25</v>
      </c>
      <c r="G18" s="6" t="s">
        <v>41</v>
      </c>
      <c r="H18" s="6">
        <v>1</v>
      </c>
      <c r="I18" s="6">
        <v>177.96</v>
      </c>
      <c r="J18" s="14">
        <v>177.96</v>
      </c>
      <c r="K18" s="6" t="s">
        <v>43</v>
      </c>
      <c r="L18" s="6" t="s">
        <v>17</v>
      </c>
      <c r="M18" s="6" t="s">
        <v>181</v>
      </c>
      <c r="O18" s="11">
        <v>180</v>
      </c>
    </row>
    <row r="19" spans="1:15" ht="99.95" customHeight="1">
      <c r="A19" s="6">
        <v>11</v>
      </c>
      <c r="B19" s="6">
        <v>515</v>
      </c>
      <c r="C19" s="7">
        <v>43320</v>
      </c>
      <c r="D19" s="6" t="s">
        <v>44</v>
      </c>
      <c r="E19" s="6" t="s">
        <v>45</v>
      </c>
      <c r="F19" s="6" t="s">
        <v>16</v>
      </c>
      <c r="G19" s="6" t="s">
        <v>46</v>
      </c>
      <c r="H19" s="6">
        <v>1</v>
      </c>
      <c r="I19" s="6">
        <v>7</v>
      </c>
      <c r="J19" s="14">
        <v>7</v>
      </c>
      <c r="K19" s="6" t="s">
        <v>47</v>
      </c>
      <c r="L19" s="6" t="s">
        <v>48</v>
      </c>
      <c r="M19" s="6" t="s">
        <v>181</v>
      </c>
      <c r="O19" s="11">
        <v>156</v>
      </c>
    </row>
    <row r="20" spans="1:15" ht="42" customHeight="1">
      <c r="A20" s="6">
        <v>12</v>
      </c>
      <c r="B20" s="6">
        <v>515</v>
      </c>
      <c r="C20" s="7">
        <v>43320</v>
      </c>
      <c r="D20" s="6" t="s">
        <v>49</v>
      </c>
      <c r="E20" s="6" t="s">
        <v>50</v>
      </c>
      <c r="F20" s="6" t="s">
        <v>16</v>
      </c>
      <c r="G20" s="6" t="s">
        <v>51</v>
      </c>
      <c r="H20" s="6">
        <v>2</v>
      </c>
      <c r="I20" s="6">
        <v>20</v>
      </c>
      <c r="J20" s="14">
        <v>40</v>
      </c>
      <c r="K20" s="6" t="s">
        <v>52</v>
      </c>
      <c r="L20" s="6" t="s">
        <v>48</v>
      </c>
      <c r="M20" s="6" t="s">
        <v>181</v>
      </c>
      <c r="O20" s="11">
        <v>74.33</v>
      </c>
    </row>
    <row r="21" spans="1:15" ht="120">
      <c r="A21" s="6">
        <v>13</v>
      </c>
      <c r="B21" s="6">
        <v>515</v>
      </c>
      <c r="C21" s="7">
        <v>43320</v>
      </c>
      <c r="D21" s="6" t="s">
        <v>53</v>
      </c>
      <c r="E21" s="6" t="s">
        <v>54</v>
      </c>
      <c r="F21" s="6" t="s">
        <v>16</v>
      </c>
      <c r="G21" s="6" t="s">
        <v>55</v>
      </c>
      <c r="H21" s="6">
        <v>8</v>
      </c>
      <c r="I21" s="6">
        <v>3.5</v>
      </c>
      <c r="J21" s="14">
        <v>28</v>
      </c>
      <c r="K21" s="6" t="s">
        <v>56</v>
      </c>
      <c r="L21" s="6" t="s">
        <v>17</v>
      </c>
      <c r="M21" s="6" t="s">
        <v>181</v>
      </c>
      <c r="O21" s="11">
        <v>765.92</v>
      </c>
    </row>
    <row r="22" spans="1:15" ht="135">
      <c r="A22" s="6">
        <v>14</v>
      </c>
      <c r="B22" s="6">
        <v>515</v>
      </c>
      <c r="C22" s="7">
        <v>43320</v>
      </c>
      <c r="D22" s="6" t="s">
        <v>57</v>
      </c>
      <c r="E22" s="6" t="s">
        <v>58</v>
      </c>
      <c r="F22" s="6" t="s">
        <v>16</v>
      </c>
      <c r="G22" s="6" t="s">
        <v>59</v>
      </c>
      <c r="H22" s="6">
        <v>1</v>
      </c>
      <c r="I22" s="6">
        <v>70</v>
      </c>
      <c r="J22" s="14">
        <v>70</v>
      </c>
      <c r="K22" s="6" t="s">
        <v>60</v>
      </c>
      <c r="L22" s="6" t="s">
        <v>17</v>
      </c>
      <c r="M22" s="6" t="s">
        <v>181</v>
      </c>
      <c r="O22" s="11">
        <v>380.9427</v>
      </c>
    </row>
    <row r="23" spans="1:15" ht="90">
      <c r="A23" s="6">
        <v>15</v>
      </c>
      <c r="B23" s="6">
        <v>515</v>
      </c>
      <c r="C23" s="7">
        <v>43320</v>
      </c>
      <c r="D23" s="6" t="s">
        <v>61</v>
      </c>
      <c r="E23" s="6" t="s">
        <v>62</v>
      </c>
      <c r="F23" s="6" t="s">
        <v>16</v>
      </c>
      <c r="G23" s="6" t="s">
        <v>63</v>
      </c>
      <c r="H23" s="6">
        <v>1</v>
      </c>
      <c r="I23" s="6">
        <v>35</v>
      </c>
      <c r="J23" s="14">
        <v>35</v>
      </c>
      <c r="K23" s="6" t="s">
        <v>64</v>
      </c>
      <c r="L23" s="6" t="s">
        <v>17</v>
      </c>
      <c r="M23" s="6" t="s">
        <v>181</v>
      </c>
      <c r="O23" s="11">
        <v>280.27999999999997</v>
      </c>
    </row>
    <row r="24" spans="1:15" ht="105">
      <c r="A24" s="6">
        <v>16</v>
      </c>
      <c r="B24" s="6">
        <v>522</v>
      </c>
      <c r="C24" s="7">
        <v>43320</v>
      </c>
      <c r="D24" s="6" t="s">
        <v>44</v>
      </c>
      <c r="E24" s="6" t="s">
        <v>45</v>
      </c>
      <c r="F24" s="6" t="s">
        <v>16</v>
      </c>
      <c r="G24" s="6" t="s">
        <v>65</v>
      </c>
      <c r="H24" s="6">
        <v>1</v>
      </c>
      <c r="I24" s="6">
        <v>7</v>
      </c>
      <c r="J24" s="14">
        <v>7</v>
      </c>
      <c r="K24" s="6" t="s">
        <v>66</v>
      </c>
      <c r="L24" s="6" t="s">
        <v>48</v>
      </c>
      <c r="M24" s="6" t="s">
        <v>181</v>
      </c>
      <c r="O24" s="11"/>
    </row>
    <row r="25" spans="1:15" ht="75">
      <c r="A25" s="6">
        <v>17</v>
      </c>
      <c r="B25" s="6">
        <v>522</v>
      </c>
      <c r="C25" s="7">
        <v>43320</v>
      </c>
      <c r="D25" s="6" t="s">
        <v>67</v>
      </c>
      <c r="E25" s="6" t="s">
        <v>68</v>
      </c>
      <c r="F25" s="6" t="s">
        <v>16</v>
      </c>
      <c r="G25" s="6" t="s">
        <v>69</v>
      </c>
      <c r="H25" s="6">
        <v>1</v>
      </c>
      <c r="I25" s="6">
        <v>10</v>
      </c>
      <c r="J25" s="14">
        <v>10</v>
      </c>
      <c r="K25" s="6" t="s">
        <v>70</v>
      </c>
      <c r="L25" s="6" t="s">
        <v>17</v>
      </c>
      <c r="M25" s="6" t="s">
        <v>181</v>
      </c>
    </row>
    <row r="26" spans="1:15" ht="105">
      <c r="A26" s="6">
        <v>18</v>
      </c>
      <c r="B26" s="6">
        <v>522</v>
      </c>
      <c r="C26" s="7">
        <v>43320</v>
      </c>
      <c r="D26" s="6" t="s">
        <v>71</v>
      </c>
      <c r="E26" s="6" t="s">
        <v>72</v>
      </c>
      <c r="F26" s="6" t="s">
        <v>16</v>
      </c>
      <c r="G26" s="6" t="s">
        <v>73</v>
      </c>
      <c r="H26" s="6">
        <v>1</v>
      </c>
      <c r="I26" s="6">
        <v>3</v>
      </c>
      <c r="J26" s="14">
        <v>3</v>
      </c>
      <c r="K26" s="6" t="s">
        <v>74</v>
      </c>
      <c r="L26" s="6" t="s">
        <v>17</v>
      </c>
      <c r="M26" s="6" t="s">
        <v>181</v>
      </c>
    </row>
    <row r="27" spans="1:15" ht="75">
      <c r="A27" s="6">
        <v>19</v>
      </c>
      <c r="B27" s="6">
        <v>522</v>
      </c>
      <c r="C27" s="7">
        <v>43320</v>
      </c>
      <c r="D27" s="6" t="s">
        <v>75</v>
      </c>
      <c r="E27" s="6" t="s">
        <v>76</v>
      </c>
      <c r="F27" s="6" t="s">
        <v>16</v>
      </c>
      <c r="G27" s="6" t="s">
        <v>77</v>
      </c>
      <c r="H27" s="6">
        <v>1</v>
      </c>
      <c r="I27" s="6">
        <v>31</v>
      </c>
      <c r="J27" s="14">
        <v>31</v>
      </c>
      <c r="K27" s="6" t="s">
        <v>78</v>
      </c>
      <c r="L27" s="6" t="s">
        <v>17</v>
      </c>
      <c r="M27" s="6" t="s">
        <v>181</v>
      </c>
    </row>
    <row r="28" spans="1:15" ht="75">
      <c r="A28" s="6">
        <v>20</v>
      </c>
      <c r="B28" s="6">
        <v>522</v>
      </c>
      <c r="C28" s="7">
        <v>43320</v>
      </c>
      <c r="D28" s="6" t="s">
        <v>67</v>
      </c>
      <c r="E28" s="6" t="s">
        <v>68</v>
      </c>
      <c r="F28" s="6" t="s">
        <v>16</v>
      </c>
      <c r="G28" s="6" t="s">
        <v>69</v>
      </c>
      <c r="H28" s="6">
        <v>1</v>
      </c>
      <c r="I28" s="6">
        <v>10</v>
      </c>
      <c r="J28" s="14">
        <v>10</v>
      </c>
      <c r="K28" s="6" t="s">
        <v>70</v>
      </c>
      <c r="L28" s="6" t="s">
        <v>17</v>
      </c>
      <c r="M28" s="6" t="s">
        <v>181</v>
      </c>
    </row>
    <row r="29" spans="1:15" ht="105">
      <c r="A29" s="6">
        <v>21</v>
      </c>
      <c r="B29" s="6">
        <v>514</v>
      </c>
      <c r="C29" s="7">
        <v>43320</v>
      </c>
      <c r="D29" s="6" t="s">
        <v>79</v>
      </c>
      <c r="E29" s="6" t="s">
        <v>80</v>
      </c>
      <c r="F29" s="6" t="s">
        <v>16</v>
      </c>
      <c r="G29" s="6" t="s">
        <v>81</v>
      </c>
      <c r="H29" s="6">
        <v>1</v>
      </c>
      <c r="I29" s="6">
        <v>20</v>
      </c>
      <c r="J29" s="14">
        <v>20</v>
      </c>
      <c r="K29" s="6" t="s">
        <v>82</v>
      </c>
      <c r="L29" s="6" t="s">
        <v>48</v>
      </c>
      <c r="M29" s="6" t="s">
        <v>181</v>
      </c>
    </row>
    <row r="30" spans="1:15" ht="105">
      <c r="A30" s="6">
        <v>22</v>
      </c>
      <c r="B30" s="6">
        <v>514</v>
      </c>
      <c r="C30" s="7">
        <v>43320</v>
      </c>
      <c r="D30" s="6" t="s">
        <v>83</v>
      </c>
      <c r="E30" s="6" t="s">
        <v>84</v>
      </c>
      <c r="F30" s="6" t="s">
        <v>16</v>
      </c>
      <c r="G30" s="6" t="s">
        <v>85</v>
      </c>
      <c r="H30" s="6">
        <v>1</v>
      </c>
      <c r="I30" s="6">
        <v>5</v>
      </c>
      <c r="J30" s="14">
        <v>5</v>
      </c>
      <c r="K30" s="6" t="s">
        <v>86</v>
      </c>
      <c r="L30" s="6" t="s">
        <v>48</v>
      </c>
      <c r="M30" s="6" t="s">
        <v>181</v>
      </c>
    </row>
    <row r="31" spans="1:15" ht="90">
      <c r="A31" s="6">
        <v>23</v>
      </c>
      <c r="B31" s="6">
        <v>514</v>
      </c>
      <c r="C31" s="7">
        <v>43320</v>
      </c>
      <c r="D31" s="6" t="s">
        <v>44</v>
      </c>
      <c r="E31" s="6" t="s">
        <v>87</v>
      </c>
      <c r="F31" s="6" t="s">
        <v>16</v>
      </c>
      <c r="G31" s="6" t="s">
        <v>182</v>
      </c>
      <c r="H31" s="6">
        <v>3</v>
      </c>
      <c r="I31" s="6">
        <v>10</v>
      </c>
      <c r="J31" s="14">
        <v>30</v>
      </c>
      <c r="K31" s="6" t="s">
        <v>88</v>
      </c>
      <c r="L31" s="6" t="s">
        <v>48</v>
      </c>
      <c r="M31" s="6" t="s">
        <v>181</v>
      </c>
    </row>
    <row r="32" spans="1:15" ht="180">
      <c r="A32" s="6">
        <v>24</v>
      </c>
      <c r="B32" s="6">
        <v>514</v>
      </c>
      <c r="C32" s="7">
        <v>43320</v>
      </c>
      <c r="D32" s="6" t="s">
        <v>89</v>
      </c>
      <c r="E32" s="6" t="s">
        <v>90</v>
      </c>
      <c r="F32" s="6" t="s">
        <v>16</v>
      </c>
      <c r="G32" s="6" t="s">
        <v>91</v>
      </c>
      <c r="H32" s="6">
        <v>4</v>
      </c>
      <c r="I32" s="6">
        <v>90</v>
      </c>
      <c r="J32" s="14">
        <v>360</v>
      </c>
      <c r="K32" s="6" t="s">
        <v>92</v>
      </c>
      <c r="L32" s="6" t="s">
        <v>17</v>
      </c>
      <c r="M32" s="6" t="s">
        <v>181</v>
      </c>
    </row>
    <row r="33" spans="1:13" ht="105">
      <c r="A33" s="6">
        <v>25</v>
      </c>
      <c r="B33" s="6">
        <v>514</v>
      </c>
      <c r="C33" s="7">
        <v>43320</v>
      </c>
      <c r="D33" s="6" t="s">
        <v>93</v>
      </c>
      <c r="E33" s="6" t="s">
        <v>94</v>
      </c>
      <c r="F33" s="6" t="s">
        <v>16</v>
      </c>
      <c r="G33" s="6" t="s">
        <v>95</v>
      </c>
      <c r="H33" s="6">
        <v>1</v>
      </c>
      <c r="I33" s="6">
        <v>10</v>
      </c>
      <c r="J33" s="14">
        <v>10</v>
      </c>
      <c r="K33" s="6" t="s">
        <v>96</v>
      </c>
      <c r="L33" s="6" t="s">
        <v>17</v>
      </c>
      <c r="M33" s="6" t="s">
        <v>181</v>
      </c>
    </row>
    <row r="34" spans="1:13" ht="90">
      <c r="A34" s="6">
        <v>26</v>
      </c>
      <c r="B34" s="6">
        <v>514</v>
      </c>
      <c r="C34" s="7">
        <v>43320</v>
      </c>
      <c r="D34" s="6" t="s">
        <v>97</v>
      </c>
      <c r="E34" s="6" t="s">
        <v>98</v>
      </c>
      <c r="F34" s="6" t="s">
        <v>16</v>
      </c>
      <c r="G34" s="6" t="s">
        <v>99</v>
      </c>
      <c r="H34" s="6">
        <v>1</v>
      </c>
      <c r="I34" s="6">
        <v>20</v>
      </c>
      <c r="J34" s="14">
        <v>20</v>
      </c>
      <c r="K34" s="6" t="s">
        <v>100</v>
      </c>
      <c r="L34" s="6" t="s">
        <v>17</v>
      </c>
      <c r="M34" s="6" t="s">
        <v>181</v>
      </c>
    </row>
    <row r="35" spans="1:13" ht="90">
      <c r="A35" s="6">
        <v>27</v>
      </c>
      <c r="B35" s="6">
        <v>514</v>
      </c>
      <c r="C35" s="7">
        <v>43320</v>
      </c>
      <c r="D35" s="6" t="s">
        <v>101</v>
      </c>
      <c r="E35" s="6" t="s">
        <v>102</v>
      </c>
      <c r="F35" s="6" t="s">
        <v>16</v>
      </c>
      <c r="G35" s="6" t="s">
        <v>103</v>
      </c>
      <c r="H35" s="6">
        <v>1</v>
      </c>
      <c r="I35" s="6">
        <v>8</v>
      </c>
      <c r="J35" s="14">
        <v>8</v>
      </c>
      <c r="K35" s="6" t="s">
        <v>104</v>
      </c>
      <c r="L35" s="6" t="s">
        <v>17</v>
      </c>
      <c r="M35" s="6" t="s">
        <v>181</v>
      </c>
    </row>
    <row r="36" spans="1:13" ht="75">
      <c r="A36" s="6">
        <v>28</v>
      </c>
      <c r="B36" s="6">
        <v>526</v>
      </c>
      <c r="C36" s="7">
        <v>43320</v>
      </c>
      <c r="D36" s="6" t="s">
        <v>105</v>
      </c>
      <c r="E36" s="6" t="s">
        <v>106</v>
      </c>
      <c r="F36" s="6" t="s">
        <v>16</v>
      </c>
      <c r="G36" s="6" t="s">
        <v>107</v>
      </c>
      <c r="H36" s="6">
        <v>1</v>
      </c>
      <c r="I36" s="6">
        <v>30</v>
      </c>
      <c r="J36" s="14">
        <v>30</v>
      </c>
      <c r="K36" s="6" t="s">
        <v>108</v>
      </c>
      <c r="L36" s="6" t="s">
        <v>48</v>
      </c>
      <c r="M36" s="6" t="s">
        <v>181</v>
      </c>
    </row>
    <row r="37" spans="1:13" ht="105">
      <c r="A37" s="6">
        <v>29</v>
      </c>
      <c r="B37" s="6">
        <v>526</v>
      </c>
      <c r="C37" s="7">
        <v>43320</v>
      </c>
      <c r="D37" s="6" t="s">
        <v>109</v>
      </c>
      <c r="E37" s="6" t="s">
        <v>110</v>
      </c>
      <c r="F37" s="6" t="s">
        <v>16</v>
      </c>
      <c r="G37" s="6" t="s">
        <v>111</v>
      </c>
      <c r="H37" s="6">
        <v>1</v>
      </c>
      <c r="I37" s="6">
        <v>90</v>
      </c>
      <c r="J37" s="14">
        <v>90</v>
      </c>
      <c r="K37" s="6" t="s">
        <v>112</v>
      </c>
      <c r="L37" s="6" t="s">
        <v>17</v>
      </c>
      <c r="M37" s="6" t="s">
        <v>181</v>
      </c>
    </row>
    <row r="38" spans="1:13" ht="255">
      <c r="A38" s="6">
        <v>30</v>
      </c>
      <c r="B38" s="6">
        <v>519</v>
      </c>
      <c r="C38" s="7">
        <v>43320</v>
      </c>
      <c r="D38" s="6" t="s">
        <v>113</v>
      </c>
      <c r="E38" s="6" t="s">
        <v>114</v>
      </c>
      <c r="F38" s="6" t="s">
        <v>16</v>
      </c>
      <c r="G38" s="6" t="s">
        <v>115</v>
      </c>
      <c r="H38" s="6">
        <v>1</v>
      </c>
      <c r="I38" s="6">
        <v>10</v>
      </c>
      <c r="J38" s="14">
        <v>10</v>
      </c>
      <c r="K38" s="6" t="s">
        <v>116</v>
      </c>
      <c r="L38" s="6" t="s">
        <v>48</v>
      </c>
      <c r="M38" s="6" t="s">
        <v>181</v>
      </c>
    </row>
    <row r="39" spans="1:13" ht="105">
      <c r="A39" s="6">
        <v>31</v>
      </c>
      <c r="B39" s="6">
        <v>519</v>
      </c>
      <c r="C39" s="7">
        <v>43320</v>
      </c>
      <c r="D39" s="6" t="s">
        <v>117</v>
      </c>
      <c r="E39" s="6" t="s">
        <v>118</v>
      </c>
      <c r="F39" s="6" t="s">
        <v>16</v>
      </c>
      <c r="G39" s="6" t="s">
        <v>119</v>
      </c>
      <c r="H39" s="6">
        <v>1</v>
      </c>
      <c r="I39" s="6">
        <v>30</v>
      </c>
      <c r="J39" s="14">
        <v>30</v>
      </c>
      <c r="K39" s="6" t="s">
        <v>120</v>
      </c>
      <c r="L39" s="6" t="s">
        <v>48</v>
      </c>
      <c r="M39" s="6" t="s">
        <v>181</v>
      </c>
    </row>
    <row r="40" spans="1:13" ht="48.75" customHeight="1">
      <c r="A40" s="6">
        <v>32</v>
      </c>
      <c r="B40" s="6">
        <v>517</v>
      </c>
      <c r="C40" s="7">
        <v>43320</v>
      </c>
      <c r="D40" s="6" t="s">
        <v>83</v>
      </c>
      <c r="E40" s="6" t="s">
        <v>84</v>
      </c>
      <c r="F40" s="6" t="s">
        <v>16</v>
      </c>
      <c r="G40" s="6" t="s">
        <v>125</v>
      </c>
      <c r="H40" s="6">
        <v>1</v>
      </c>
      <c r="I40" s="6">
        <v>20</v>
      </c>
      <c r="J40" s="16">
        <v>15</v>
      </c>
      <c r="K40" s="6" t="s">
        <v>126</v>
      </c>
      <c r="L40" s="6" t="s">
        <v>48</v>
      </c>
      <c r="M40" s="6"/>
    </row>
    <row r="41" spans="1:13" ht="105">
      <c r="A41" s="6">
        <v>33</v>
      </c>
      <c r="B41" s="6">
        <v>516</v>
      </c>
      <c r="C41" s="7">
        <v>43320</v>
      </c>
      <c r="D41" s="6" t="s">
        <v>121</v>
      </c>
      <c r="E41" s="6" t="s">
        <v>122</v>
      </c>
      <c r="F41" s="6" t="s">
        <v>16</v>
      </c>
      <c r="G41" s="6" t="s">
        <v>123</v>
      </c>
      <c r="H41" s="6">
        <v>1</v>
      </c>
      <c r="I41" s="6">
        <v>357</v>
      </c>
      <c r="J41" s="14">
        <v>357</v>
      </c>
      <c r="K41" s="6" t="s">
        <v>124</v>
      </c>
      <c r="L41" s="6" t="s">
        <v>48</v>
      </c>
      <c r="M41" s="6" t="s">
        <v>181</v>
      </c>
    </row>
    <row r="42" spans="1:13" ht="105">
      <c r="A42" s="6">
        <v>34</v>
      </c>
      <c r="B42" s="6">
        <v>508</v>
      </c>
      <c r="C42" s="7">
        <v>43320</v>
      </c>
      <c r="D42" s="6" t="s">
        <v>44</v>
      </c>
      <c r="E42" s="6" t="s">
        <v>45</v>
      </c>
      <c r="F42" s="6" t="s">
        <v>16</v>
      </c>
      <c r="G42" s="6" t="s">
        <v>127</v>
      </c>
      <c r="H42" s="6">
        <v>1</v>
      </c>
      <c r="I42" s="6">
        <v>6</v>
      </c>
      <c r="J42" s="14">
        <v>6</v>
      </c>
      <c r="K42" s="6" t="s">
        <v>128</v>
      </c>
      <c r="L42" s="6" t="s">
        <v>17</v>
      </c>
      <c r="M42" s="6" t="s">
        <v>181</v>
      </c>
    </row>
    <row r="43" spans="1:13" ht="90">
      <c r="A43" s="6">
        <v>35</v>
      </c>
      <c r="B43" s="6">
        <v>508</v>
      </c>
      <c r="C43" s="7">
        <v>43320</v>
      </c>
      <c r="D43" s="6" t="s">
        <v>44</v>
      </c>
      <c r="E43" s="6" t="s">
        <v>129</v>
      </c>
      <c r="F43" s="6" t="s">
        <v>16</v>
      </c>
      <c r="G43" s="6" t="s">
        <v>130</v>
      </c>
      <c r="H43" s="6">
        <v>1</v>
      </c>
      <c r="I43" s="6">
        <v>21.25</v>
      </c>
      <c r="J43" s="14">
        <v>21.25</v>
      </c>
      <c r="K43" s="6" t="s">
        <v>131</v>
      </c>
      <c r="L43" s="6" t="s">
        <v>48</v>
      </c>
      <c r="M43" s="6" t="s">
        <v>181</v>
      </c>
    </row>
    <row r="44" spans="1:13" ht="120">
      <c r="A44" s="6">
        <v>36</v>
      </c>
      <c r="B44" s="6">
        <v>508</v>
      </c>
      <c r="C44" s="7">
        <v>43320</v>
      </c>
      <c r="D44" s="6" t="s">
        <v>44</v>
      </c>
      <c r="E44" s="6" t="s">
        <v>132</v>
      </c>
      <c r="F44" s="6" t="s">
        <v>16</v>
      </c>
      <c r="G44" s="6" t="s">
        <v>133</v>
      </c>
      <c r="H44" s="6">
        <v>1</v>
      </c>
      <c r="I44" s="6">
        <v>33</v>
      </c>
      <c r="J44" s="14">
        <v>33</v>
      </c>
      <c r="K44" s="6" t="s">
        <v>134</v>
      </c>
      <c r="L44" s="6" t="s">
        <v>48</v>
      </c>
      <c r="M44" s="6" t="s">
        <v>181</v>
      </c>
    </row>
    <row r="45" spans="1:13" ht="105">
      <c r="A45" s="6">
        <v>37</v>
      </c>
      <c r="B45" s="6">
        <v>508</v>
      </c>
      <c r="C45" s="7">
        <v>43320</v>
      </c>
      <c r="D45" s="6" t="s">
        <v>135</v>
      </c>
      <c r="E45" s="6" t="s">
        <v>136</v>
      </c>
      <c r="F45" s="6" t="s">
        <v>16</v>
      </c>
      <c r="G45" s="6" t="s">
        <v>137</v>
      </c>
      <c r="H45" s="6">
        <v>1</v>
      </c>
      <c r="I45" s="6">
        <v>13</v>
      </c>
      <c r="J45" s="14">
        <v>13</v>
      </c>
      <c r="K45" s="6" t="s">
        <v>138</v>
      </c>
      <c r="L45" s="6" t="s">
        <v>48</v>
      </c>
      <c r="M45" s="6" t="s">
        <v>181</v>
      </c>
    </row>
    <row r="46" spans="1:13" ht="60">
      <c r="A46" s="6">
        <v>38</v>
      </c>
      <c r="B46" s="6">
        <v>508</v>
      </c>
      <c r="C46" s="7">
        <v>43320</v>
      </c>
      <c r="D46" s="6" t="s">
        <v>139</v>
      </c>
      <c r="E46" s="6" t="s">
        <v>140</v>
      </c>
      <c r="F46" s="6" t="s">
        <v>16</v>
      </c>
      <c r="G46" s="6" t="s">
        <v>141</v>
      </c>
      <c r="H46" s="6">
        <v>1</v>
      </c>
      <c r="I46" s="6">
        <v>30</v>
      </c>
      <c r="J46" s="14">
        <v>30</v>
      </c>
      <c r="K46" s="6" t="s">
        <v>142</v>
      </c>
      <c r="L46" s="6" t="s">
        <v>17</v>
      </c>
      <c r="M46" s="6" t="s">
        <v>181</v>
      </c>
    </row>
    <row r="47" spans="1:13" ht="75">
      <c r="A47" s="6">
        <v>39</v>
      </c>
      <c r="B47" s="6">
        <v>508</v>
      </c>
      <c r="C47" s="7">
        <v>43320</v>
      </c>
      <c r="D47" s="6" t="s">
        <v>143</v>
      </c>
      <c r="E47" s="6" t="s">
        <v>144</v>
      </c>
      <c r="F47" s="6" t="s">
        <v>16</v>
      </c>
      <c r="G47" s="6" t="s">
        <v>145</v>
      </c>
      <c r="H47" s="6">
        <v>1</v>
      </c>
      <c r="I47" s="6">
        <v>1.5</v>
      </c>
      <c r="J47" s="14">
        <v>1.5</v>
      </c>
      <c r="K47" s="6" t="s">
        <v>146</v>
      </c>
      <c r="L47" s="9"/>
      <c r="M47" s="6" t="s">
        <v>181</v>
      </c>
    </row>
    <row r="48" spans="1:13" ht="105">
      <c r="A48" s="6">
        <v>40</v>
      </c>
      <c r="B48" s="6">
        <v>508</v>
      </c>
      <c r="C48" s="7">
        <v>43320</v>
      </c>
      <c r="D48" s="6" t="s">
        <v>44</v>
      </c>
      <c r="E48" s="6" t="s">
        <v>147</v>
      </c>
      <c r="F48" s="6" t="s">
        <v>16</v>
      </c>
      <c r="G48" s="6" t="s">
        <v>148</v>
      </c>
      <c r="H48" s="6">
        <v>1</v>
      </c>
      <c r="I48" s="6">
        <v>8.5</v>
      </c>
      <c r="J48" s="14">
        <v>8.5</v>
      </c>
      <c r="K48" s="6" t="s">
        <v>149</v>
      </c>
      <c r="L48" s="6" t="s">
        <v>17</v>
      </c>
      <c r="M48" s="6" t="s">
        <v>181</v>
      </c>
    </row>
    <row r="49" spans="1:17" ht="17.25" customHeight="1">
      <c r="A49" s="6">
        <v>41</v>
      </c>
      <c r="B49" s="6">
        <v>507</v>
      </c>
      <c r="C49" s="7">
        <v>43320</v>
      </c>
      <c r="D49" s="6" t="s">
        <v>44</v>
      </c>
      <c r="E49" s="6" t="s">
        <v>132</v>
      </c>
      <c r="F49" s="6" t="s">
        <v>16</v>
      </c>
      <c r="G49" s="6" t="s">
        <v>150</v>
      </c>
      <c r="H49" s="6">
        <v>1</v>
      </c>
      <c r="I49" s="6">
        <v>65</v>
      </c>
      <c r="J49" s="14">
        <v>65</v>
      </c>
      <c r="K49" s="6" t="s">
        <v>151</v>
      </c>
      <c r="L49" s="6" t="s">
        <v>17</v>
      </c>
      <c r="M49" s="6" t="s">
        <v>181</v>
      </c>
    </row>
    <row r="50" spans="1:17" ht="24" customHeight="1">
      <c r="A50" s="6">
        <v>42</v>
      </c>
      <c r="B50" s="6">
        <v>507</v>
      </c>
      <c r="C50" s="7">
        <v>43320</v>
      </c>
      <c r="D50" s="6" t="s">
        <v>44</v>
      </c>
      <c r="E50" s="6" t="s">
        <v>152</v>
      </c>
      <c r="F50" s="6" t="s">
        <v>16</v>
      </c>
      <c r="G50" s="6" t="s">
        <v>153</v>
      </c>
      <c r="H50" s="6">
        <v>1</v>
      </c>
      <c r="I50" s="6">
        <v>40</v>
      </c>
      <c r="J50" s="14">
        <v>40</v>
      </c>
      <c r="K50" s="6" t="s">
        <v>154</v>
      </c>
      <c r="L50" s="6" t="s">
        <v>17</v>
      </c>
      <c r="M50" s="6" t="s">
        <v>181</v>
      </c>
    </row>
    <row r="51" spans="1:17" ht="23.25" customHeight="1">
      <c r="A51" s="6">
        <v>43</v>
      </c>
      <c r="B51" s="6">
        <v>507</v>
      </c>
      <c r="C51" s="7">
        <v>43320</v>
      </c>
      <c r="D51" s="6" t="s">
        <v>159</v>
      </c>
      <c r="E51" s="6" t="s">
        <v>160</v>
      </c>
      <c r="F51" s="6" t="s">
        <v>16</v>
      </c>
      <c r="G51" s="6" t="s">
        <v>161</v>
      </c>
      <c r="H51" s="6">
        <v>1</v>
      </c>
      <c r="I51" s="6">
        <v>10</v>
      </c>
      <c r="J51" s="14">
        <v>10</v>
      </c>
      <c r="K51" s="6" t="s">
        <v>162</v>
      </c>
      <c r="L51" s="6" t="s">
        <v>17</v>
      </c>
      <c r="M51" s="6" t="s">
        <v>181</v>
      </c>
    </row>
    <row r="52" spans="1:17" ht="19.5" customHeight="1">
      <c r="A52" s="6">
        <v>44</v>
      </c>
      <c r="B52" s="6">
        <v>507</v>
      </c>
      <c r="C52" s="7">
        <v>43320</v>
      </c>
      <c r="D52" s="6" t="s">
        <v>155</v>
      </c>
      <c r="E52" s="6" t="s">
        <v>156</v>
      </c>
      <c r="F52" s="6" t="s">
        <v>16</v>
      </c>
      <c r="G52" s="6" t="s">
        <v>157</v>
      </c>
      <c r="H52" s="6">
        <v>1</v>
      </c>
      <c r="I52" s="6">
        <v>120</v>
      </c>
      <c r="J52" s="14">
        <v>120</v>
      </c>
      <c r="K52" s="6" t="s">
        <v>163</v>
      </c>
      <c r="L52" s="6" t="s">
        <v>17</v>
      </c>
      <c r="M52" s="6" t="s">
        <v>181</v>
      </c>
    </row>
    <row r="53" spans="1:17" ht="34.5" customHeight="1">
      <c r="A53" s="6">
        <v>45</v>
      </c>
      <c r="B53" s="6">
        <v>507</v>
      </c>
      <c r="C53" s="7">
        <v>43320</v>
      </c>
      <c r="D53" s="6" t="s">
        <v>15</v>
      </c>
      <c r="E53" s="6" t="s">
        <v>158</v>
      </c>
      <c r="F53" s="6" t="s">
        <v>16</v>
      </c>
      <c r="G53" s="6" t="s">
        <v>164</v>
      </c>
      <c r="H53" s="6">
        <v>1</v>
      </c>
      <c r="I53" s="6">
        <v>120</v>
      </c>
      <c r="J53" s="14">
        <v>120</v>
      </c>
      <c r="K53" s="6" t="s">
        <v>165</v>
      </c>
      <c r="L53" s="6" t="s">
        <v>17</v>
      </c>
      <c r="M53" s="6" t="s">
        <v>181</v>
      </c>
    </row>
    <row r="54" spans="1:17" ht="151.5" customHeight="1">
      <c r="A54" s="6">
        <v>46</v>
      </c>
      <c r="B54" s="6">
        <v>5478</v>
      </c>
      <c r="C54" s="7">
        <v>43318</v>
      </c>
      <c r="D54" s="6" t="s">
        <v>166</v>
      </c>
      <c r="E54" s="6" t="s">
        <v>167</v>
      </c>
      <c r="F54" s="6" t="s">
        <v>20</v>
      </c>
      <c r="G54" s="6" t="s">
        <v>168</v>
      </c>
      <c r="H54" s="6">
        <v>1</v>
      </c>
      <c r="I54" s="6">
        <v>74.33</v>
      </c>
      <c r="J54" s="14">
        <v>74.33</v>
      </c>
      <c r="K54" s="6" t="s">
        <v>169</v>
      </c>
      <c r="L54" s="6" t="s">
        <v>17</v>
      </c>
      <c r="M54" s="6" t="s">
        <v>181</v>
      </c>
    </row>
    <row r="55" spans="1:17" ht="195">
      <c r="A55" s="6">
        <v>47</v>
      </c>
      <c r="B55" s="6">
        <v>100677156</v>
      </c>
      <c r="C55" s="7">
        <v>43315</v>
      </c>
      <c r="D55" s="6" t="s">
        <v>21</v>
      </c>
      <c r="E55" s="6" t="s">
        <v>22</v>
      </c>
      <c r="F55" s="6" t="s">
        <v>23</v>
      </c>
      <c r="G55" s="6" t="s">
        <v>170</v>
      </c>
      <c r="H55" s="6">
        <v>1</v>
      </c>
      <c r="I55" s="6">
        <v>765.92</v>
      </c>
      <c r="J55" s="14">
        <v>765.92</v>
      </c>
      <c r="K55" s="6" t="s">
        <v>171</v>
      </c>
      <c r="L55" s="6" t="s">
        <v>17</v>
      </c>
      <c r="M55" s="6" t="s">
        <v>181</v>
      </c>
    </row>
    <row r="56" spans="1:17" ht="128.25" customHeight="1">
      <c r="A56" s="6">
        <v>48</v>
      </c>
      <c r="B56" s="6">
        <v>12165</v>
      </c>
      <c r="C56" s="7">
        <v>43314</v>
      </c>
      <c r="D56" s="6" t="s">
        <v>34</v>
      </c>
      <c r="E56" s="6" t="s">
        <v>35</v>
      </c>
      <c r="F56" s="6" t="s">
        <v>36</v>
      </c>
      <c r="G56" s="6" t="s">
        <v>172</v>
      </c>
      <c r="H56" s="6">
        <v>134.03</v>
      </c>
      <c r="I56" s="6">
        <v>2.08</v>
      </c>
      <c r="J56" s="14">
        <v>278.7824</v>
      </c>
      <c r="K56" s="6" t="s">
        <v>173</v>
      </c>
      <c r="L56" s="6" t="s">
        <v>38</v>
      </c>
      <c r="M56" s="6" t="s">
        <v>181</v>
      </c>
    </row>
    <row r="57" spans="1:17" ht="87.75" customHeight="1">
      <c r="A57" s="6">
        <v>49</v>
      </c>
      <c r="B57" s="6">
        <v>12165</v>
      </c>
      <c r="C57" s="7">
        <v>43314</v>
      </c>
      <c r="D57" s="6" t="s">
        <v>34</v>
      </c>
      <c r="E57" s="6" t="s">
        <v>35</v>
      </c>
      <c r="F57" s="6" t="s">
        <v>36</v>
      </c>
      <c r="G57" s="6" t="s">
        <v>174</v>
      </c>
      <c r="H57" s="6">
        <v>13.06</v>
      </c>
      <c r="I57" s="6">
        <v>1.87</v>
      </c>
      <c r="J57" s="14">
        <v>24.4222</v>
      </c>
      <c r="K57" s="6" t="s">
        <v>175</v>
      </c>
      <c r="L57" s="6" t="s">
        <v>38</v>
      </c>
    </row>
    <row r="58" spans="1:17" ht="135">
      <c r="A58" s="6">
        <v>50</v>
      </c>
      <c r="B58" s="6">
        <v>12165</v>
      </c>
      <c r="C58" s="7">
        <v>43314</v>
      </c>
      <c r="D58" s="6" t="s">
        <v>34</v>
      </c>
      <c r="E58" s="6" t="s">
        <v>176</v>
      </c>
      <c r="F58" s="6" t="s">
        <v>36</v>
      </c>
      <c r="G58" s="6" t="s">
        <v>174</v>
      </c>
      <c r="H58" s="6">
        <v>66.33</v>
      </c>
      <c r="I58" s="6">
        <v>0.93</v>
      </c>
      <c r="J58" s="14">
        <v>61.686900000000001</v>
      </c>
      <c r="K58" s="6" t="s">
        <v>177</v>
      </c>
      <c r="L58" s="6" t="s">
        <v>38</v>
      </c>
      <c r="M58" s="6" t="s">
        <v>181</v>
      </c>
    </row>
    <row r="59" spans="1:17" ht="117" customHeight="1">
      <c r="A59" s="6">
        <v>51</v>
      </c>
      <c r="B59" s="6">
        <v>12165</v>
      </c>
      <c r="C59" s="7">
        <v>43314</v>
      </c>
      <c r="D59" s="6" t="s">
        <v>34</v>
      </c>
      <c r="E59" s="6" t="s">
        <v>176</v>
      </c>
      <c r="F59" s="6" t="s">
        <v>36</v>
      </c>
      <c r="G59" s="6" t="s">
        <v>174</v>
      </c>
      <c r="H59" s="6">
        <v>12.16</v>
      </c>
      <c r="I59" s="6">
        <v>1.32</v>
      </c>
      <c r="J59" s="14">
        <v>16.051200000000001</v>
      </c>
      <c r="K59" s="6" t="s">
        <v>177</v>
      </c>
      <c r="L59" s="13" t="s">
        <v>38</v>
      </c>
      <c r="M59" s="6" t="s">
        <v>181</v>
      </c>
    </row>
    <row r="60" spans="1:17" ht="165">
      <c r="A60" s="6">
        <v>52</v>
      </c>
      <c r="B60" s="6">
        <v>5293</v>
      </c>
      <c r="C60" s="7">
        <v>43313</v>
      </c>
      <c r="D60" s="6" t="s">
        <v>18</v>
      </c>
      <c r="E60" s="6" t="s">
        <v>19</v>
      </c>
      <c r="F60" s="6" t="s">
        <v>25</v>
      </c>
      <c r="G60" s="6" t="s">
        <v>178</v>
      </c>
      <c r="H60" s="6">
        <v>1</v>
      </c>
      <c r="I60" s="6">
        <v>218.28</v>
      </c>
      <c r="J60" s="14">
        <v>218.28</v>
      </c>
      <c r="K60" s="6" t="s">
        <v>179</v>
      </c>
      <c r="L60" s="6" t="s">
        <v>180</v>
      </c>
      <c r="M60" s="6" t="s">
        <v>181</v>
      </c>
    </row>
    <row r="61" spans="1:17">
      <c r="A61" s="9"/>
      <c r="B61" s="9"/>
      <c r="C61" s="9"/>
      <c r="D61" s="9"/>
      <c r="E61" s="9"/>
      <c r="F61" s="9"/>
      <c r="G61" s="9"/>
      <c r="H61" s="9"/>
      <c r="I61" s="9"/>
      <c r="J61" s="15">
        <f>SUM(J9:J60)</f>
        <v>3949.1473000000005</v>
      </c>
      <c r="K61" s="9"/>
      <c r="L61" s="9"/>
      <c r="M61" s="9"/>
    </row>
    <row r="62" spans="1:17">
      <c r="J62" s="12"/>
    </row>
    <row r="63" spans="1:17">
      <c r="Q63">
        <f>466.76-Q53</f>
        <v>466.76</v>
      </c>
    </row>
    <row r="64" spans="1:17">
      <c r="Q64" t="e">
        <f>+Q63-#REF!</f>
        <v>#REF!</v>
      </c>
    </row>
    <row r="68" spans="8:8">
      <c r="H68" s="10"/>
    </row>
  </sheetData>
  <autoFilter ref="A8:M61"/>
  <mergeCells count="1">
    <mergeCell ref="D4:F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CENTRO SUR</vt:lpstr>
      <vt:lpstr>CONSOLIDADO</vt:lpstr>
      <vt:lpstr>DURAN</vt:lpstr>
      <vt:lpstr>NORTE</vt:lpstr>
      <vt:lpstr>ZONAL</vt:lpstr>
      <vt:lpstr>NORTE!Área_de_impresión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marlin.quiñonez</dc:creator>
  <cp:lastModifiedBy>maria.teran</cp:lastModifiedBy>
  <dcterms:created xsi:type="dcterms:W3CDTF">2018-03-28T21:27:13Z</dcterms:created>
  <dcterms:modified xsi:type="dcterms:W3CDTF">2018-09-05T20:24:48Z</dcterms:modified>
</cp:coreProperties>
</file>